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3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danute.pranckute/Desktop/"/>
    </mc:Choice>
  </mc:AlternateContent>
  <xr:revisionPtr revIDLastSave="0" documentId="13_ncr:1_{61B0F91E-FEC5-7548-BFD4-8C8C02DB5119}" xr6:coauthVersionLast="45" xr6:coauthVersionMax="45" xr10:uidLastSave="{00000000-0000-0000-0000-000000000000}"/>
  <bookViews>
    <workbookView xWindow="16480" yWindow="800" windowWidth="12260" windowHeight="20800" xr2:uid="{00000000-000D-0000-FFFF-FFFF00000000}"/>
  </bookViews>
  <sheets>
    <sheet name="Vertinimo forma" sheetId="1" r:id="rId1"/>
    <sheet name="Sheet1" sheetId="3" state="hidden" r:id="rId2"/>
  </sheets>
  <definedNames>
    <definedName name="_xlnm.Print_Area" localSheetId="0">'Vertinimo forma'!$B$2:$G$113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4" i="1" l="1"/>
  <c r="G105" i="1"/>
  <c r="E105" i="1"/>
  <c r="E104" i="1"/>
  <c r="G102" i="1"/>
  <c r="G101" i="1"/>
  <c r="G100" i="1"/>
  <c r="G99" i="1"/>
  <c r="E102" i="1"/>
  <c r="E101" i="1"/>
  <c r="E100" i="1"/>
  <c r="E99" i="1"/>
  <c r="G95" i="1"/>
  <c r="G94" i="1"/>
  <c r="G93" i="1"/>
  <c r="G92" i="1"/>
  <c r="G91" i="1"/>
  <c r="G89" i="1"/>
  <c r="G88" i="1"/>
  <c r="G87" i="1"/>
  <c r="G86" i="1"/>
  <c r="G85" i="1"/>
  <c r="E95" i="1"/>
  <c r="E94" i="1"/>
  <c r="E93" i="1"/>
  <c r="E92" i="1"/>
  <c r="E91" i="1"/>
  <c r="E89" i="1"/>
  <c r="E88" i="1"/>
  <c r="E87" i="1"/>
  <c r="E86" i="1"/>
  <c r="E85" i="1"/>
  <c r="G81" i="1"/>
  <c r="G80" i="1"/>
  <c r="G79" i="1"/>
  <c r="G78" i="1"/>
  <c r="G77" i="1"/>
  <c r="E81" i="1"/>
  <c r="E80" i="1"/>
  <c r="E79" i="1"/>
  <c r="E78" i="1"/>
  <c r="E77" i="1"/>
  <c r="G75" i="1"/>
  <c r="G74" i="1"/>
  <c r="G73" i="1"/>
  <c r="G72" i="1"/>
  <c r="G71" i="1"/>
  <c r="G70" i="1"/>
  <c r="G69" i="1"/>
  <c r="E75" i="1"/>
  <c r="E74" i="1"/>
  <c r="E73" i="1"/>
  <c r="E72" i="1"/>
  <c r="E71" i="1"/>
  <c r="E70" i="1"/>
  <c r="E69" i="1"/>
  <c r="G65" i="1"/>
  <c r="G64" i="1"/>
  <c r="G63" i="1"/>
  <c r="G62" i="1"/>
  <c r="G61" i="1"/>
  <c r="G60" i="1"/>
  <c r="G59" i="1"/>
  <c r="E65" i="1"/>
  <c r="E64" i="1"/>
  <c r="E63" i="1"/>
  <c r="E62" i="1"/>
  <c r="E61" i="1"/>
  <c r="E60" i="1"/>
  <c r="E59" i="1"/>
  <c r="G57" i="1"/>
  <c r="G56" i="1"/>
  <c r="G55" i="1"/>
  <c r="G54" i="1"/>
  <c r="G53" i="1"/>
  <c r="G52" i="1"/>
  <c r="E57" i="1"/>
  <c r="E56" i="1"/>
  <c r="E55" i="1"/>
  <c r="E54" i="1"/>
  <c r="E53" i="1"/>
  <c r="E52" i="1"/>
  <c r="G47" i="1"/>
  <c r="G46" i="1"/>
  <c r="G45" i="1"/>
  <c r="E47" i="1"/>
  <c r="E46" i="1"/>
  <c r="E45" i="1"/>
  <c r="E48" i="1" s="1"/>
  <c r="G42" i="1"/>
  <c r="G41" i="1"/>
  <c r="G40" i="1"/>
  <c r="G39" i="1"/>
  <c r="G38" i="1"/>
  <c r="E42" i="1"/>
  <c r="E41" i="1"/>
  <c r="E40" i="1"/>
  <c r="E39" i="1"/>
  <c r="E38" i="1"/>
  <c r="G34" i="1"/>
  <c r="E34" i="1"/>
  <c r="G33" i="1"/>
  <c r="E33" i="1"/>
  <c r="G32" i="1"/>
  <c r="E32" i="1"/>
  <c r="G31" i="1"/>
  <c r="E31" i="1"/>
  <c r="G30" i="1"/>
  <c r="E30" i="1"/>
  <c r="G29" i="1"/>
  <c r="E29" i="1"/>
  <c r="G28" i="1"/>
  <c r="E28" i="1"/>
  <c r="G27" i="1"/>
  <c r="E27" i="1"/>
  <c r="G106" i="1" l="1"/>
  <c r="E82" i="1"/>
  <c r="G35" i="1"/>
  <c r="G43" i="1"/>
  <c r="E66" i="1"/>
  <c r="E106" i="1"/>
  <c r="G96" i="1"/>
  <c r="E96" i="1"/>
  <c r="G82" i="1"/>
  <c r="G66" i="1"/>
  <c r="E35" i="1"/>
  <c r="G48" i="1"/>
  <c r="E43" i="1"/>
  <c r="G107" i="1" l="1"/>
  <c r="E107" i="1"/>
  <c r="D20" i="1" l="1"/>
</calcChain>
</file>

<file path=xl/sharedStrings.xml><?xml version="1.0" encoding="utf-8"?>
<sst xmlns="http://schemas.openxmlformats.org/spreadsheetml/2006/main" count="248" uniqueCount="118">
  <si>
    <t>Kriterijai</t>
  </si>
  <si>
    <t>Technologinės naujovės profesiniam tobulėjimui</t>
  </si>
  <si>
    <t>Technologinių inovacijų paieška ir tyrimai</t>
  </si>
  <si>
    <t>Efektyvus bendravimas ir bendradarbiavimas komandoje</t>
  </si>
  <si>
    <t>Asmeninis profesinis tobulėjimas darbo vietoje (mokymosi ištekliai man ir kitiems)</t>
  </si>
  <si>
    <t>Kūrybiškumas ir inovatyvumas kokybiškų paslaugų valdyme</t>
  </si>
  <si>
    <t>Asmenybės įvaizdžio įtaka organizacijos sėkmei (aš = įmonė)</t>
  </si>
  <si>
    <t>Daiva Vitkutė-Adžgauskienė; Rita Marčiulynienė; Laima Degutytė_Fomins</t>
  </si>
  <si>
    <t>Ričardas Krikštolaitis; Gintarė Sukarevičienė; Rita Valterytė</t>
  </si>
  <si>
    <t>Vilma Žydžiūnaitė; Genutė Gedvilienė</t>
  </si>
  <si>
    <t>Nijolė Petkevičiūtė; Elena Trepulė; Gintaras Arbutavičius</t>
  </si>
  <si>
    <t>Kristijonas Jakubsonas; Ilona Noreikienė-Lukoševičiūtė; Simona Savickienė</t>
  </si>
  <si>
    <t>Neringa Palionienė; Giedrė Bagdonaitė; Simona Savickienė</t>
  </si>
  <si>
    <t>Reikšmė</t>
  </si>
  <si>
    <t>Įvertis</t>
  </si>
  <si>
    <t>I Eksperto vertinimas</t>
  </si>
  <si>
    <t>II Eksperto vertinimas</t>
  </si>
  <si>
    <t>Studijų dalyko, parengto nuotolinėms studijoms, vertinimo anketa</t>
  </si>
  <si>
    <t>II Ekspertas</t>
  </si>
  <si>
    <t>Studijų dalyko padalinys, teikiantis dalyką vertinimui:</t>
  </si>
  <si>
    <t>Kurie mokymosi organizavimo būdai naudojami dalyko studijoms nuotolinių studijų aplinkoje?</t>
  </si>
  <si>
    <t>Pateikčių įvertinimas:</t>
  </si>
  <si>
    <t>Nuotolinių studijų kokybės vertinimo metodika. Priedas Nr.2</t>
  </si>
  <si>
    <t>* - privaloma</t>
  </si>
  <si>
    <t xml:space="preserve"> Studijų dalyko pavadinimas:</t>
  </si>
  <si>
    <t xml:space="preserve"> Studijų dalyko autorius (-ai):</t>
  </si>
  <si>
    <t xml:space="preserve"> Studijų dalyko vertintojai:</t>
  </si>
  <si>
    <t>I Ekspertas</t>
  </si>
  <si>
    <t xml:space="preserve">Data:  </t>
  </si>
  <si>
    <t>Pastabos ir rekomendacijos</t>
  </si>
  <si>
    <t>Kokie mokymosi šaltiniai naudojami studijų dalyke nuotolinių studijų aplinkoje?</t>
  </si>
  <si>
    <t xml:space="preserve"> </t>
  </si>
  <si>
    <t>Šios anketos paskirtis kuo išsamiau susipažinti su vertinamo studijų dalyko pritaikomumu nuotolinėms studijoms (II ir III lygiams). Klausimai pažymėti * yra rekomenduotini 2 lygiui, ** - 3 lygiui.</t>
  </si>
  <si>
    <t>Nepažymėta</t>
  </si>
  <si>
    <r>
      <t xml:space="preserve">1.1 Ar parengtas studijų dalyko pristatymas (vaizdo ar kitu formatu, marketingo tikslams)? </t>
    </r>
    <r>
      <rPr>
        <sz val="12"/>
        <color rgb="FFFF0000"/>
        <rFont val="Times New Roman"/>
        <family val="1"/>
      </rPr>
      <t>**</t>
    </r>
  </si>
  <si>
    <r>
      <t xml:space="preserve">1.2 Ar pateiktas studijų dalyko aprašas? </t>
    </r>
    <r>
      <rPr>
        <sz val="12"/>
        <color rgb="FFFF0000"/>
        <rFont val="Times New Roman"/>
        <family val="1"/>
      </rPr>
      <t>*</t>
    </r>
  </si>
  <si>
    <r>
      <t xml:space="preserve">1.3 Ar struktūra aiški ir suprantama? </t>
    </r>
    <r>
      <rPr>
        <sz val="12"/>
        <color rgb="FFFF0000"/>
        <rFont val="Times New Roman"/>
        <family val="1"/>
      </rPr>
      <t>*</t>
    </r>
  </si>
  <si>
    <t xml:space="preserve">1.4 Ar  dizainas tinkamai parinktas (spalvos, šrifto dydis, antraštės, iliustracijos)? Jei atsakėte „ne“,  pateikite rekomendacijas dizaino tobulinimui. </t>
  </si>
  <si>
    <r>
      <t xml:space="preserve">1.5 Ar dalyko turinyje naudojamos interneto nuorodos yra tinkamai parinktos? Jeigu atsakėte „ne“, pateikite komentarus. </t>
    </r>
    <r>
      <rPr>
        <sz val="12"/>
        <color rgb="FFFF0000"/>
        <rFont val="Times New Roman"/>
        <family val="1"/>
      </rPr>
      <t>**</t>
    </r>
  </si>
  <si>
    <r>
      <t xml:space="preserve">1.6 Ar taisyklinga kalba? </t>
    </r>
    <r>
      <rPr>
        <sz val="12"/>
        <color rgb="FFFF0000"/>
        <rFont val="Times New Roman"/>
        <family val="1"/>
      </rPr>
      <t>*</t>
    </r>
  </si>
  <si>
    <r>
      <t xml:space="preserve">1.7 Ar autorinės teisės saugomos ir medžiaga naudojama etiškai (mokymosi objektų, paveikslėlių ir kt. mokymosi turinio elementų)? </t>
    </r>
    <r>
      <rPr>
        <sz val="12"/>
        <color rgb="FFFF0000"/>
        <rFont val="Times New Roman"/>
        <family val="1"/>
      </rPr>
      <t>*</t>
    </r>
  </si>
  <si>
    <r>
      <t xml:space="preserve">6.1.1 Besimokantiesiems aiškiai pateikta informacija apie vertinimo strategiją </t>
    </r>
    <r>
      <rPr>
        <sz val="12"/>
        <color rgb="FFFF0000"/>
        <rFont val="Times New Roman"/>
        <family val="1"/>
      </rPr>
      <t>*</t>
    </r>
  </si>
  <si>
    <r>
      <t xml:space="preserve">6.1.2 Besimokantiesiems pateikti vertinimo kriterijai </t>
    </r>
    <r>
      <rPr>
        <sz val="12"/>
        <color rgb="FFFF0000"/>
        <rFont val="Times New Roman"/>
        <family val="1"/>
      </rPr>
      <t>*</t>
    </r>
  </si>
  <si>
    <r>
      <t xml:space="preserve">7.1 Studijų medžiagai tinkamai parinkti Moodle įrankiai </t>
    </r>
    <r>
      <rPr>
        <sz val="12"/>
        <color rgb="FFFF0000"/>
        <rFont val="Times New Roman"/>
        <family val="1"/>
      </rPr>
      <t>*</t>
    </r>
  </si>
  <si>
    <r>
      <t xml:space="preserve">7.2 Skenuota  ar kito formato vaizdinė medžiaga yra įskaitoma ir tinkamos raiškos </t>
    </r>
    <r>
      <rPr>
        <sz val="12"/>
        <color rgb="FFFF0000"/>
        <rFont val="Times New Roman"/>
        <family val="1"/>
      </rPr>
      <t>*</t>
    </r>
  </si>
  <si>
    <r>
      <t xml:space="preserve">7.5 Pateikties skaidrių struktūra vieninga </t>
    </r>
    <r>
      <rPr>
        <sz val="12"/>
        <color rgb="FFFF0000"/>
        <rFont val="Times New Roman"/>
        <family val="1"/>
      </rPr>
      <t>*</t>
    </r>
  </si>
  <si>
    <r>
      <t xml:space="preserve">7.6 Pateikties dizainas tinkamas skaitymui ir spausdinimui (fonas, spalvos, šriftas ir jo dydis, antraštės, iliustracijos) </t>
    </r>
    <r>
      <rPr>
        <sz val="12"/>
        <color rgb="FFFF0000"/>
        <rFont val="Times New Roman"/>
        <family val="1"/>
      </rPr>
      <t>*</t>
    </r>
  </si>
  <si>
    <r>
      <t>6.1.5 Pateikti savikontrolės klausimai arba vertinamų užduočių pavyzdžiai</t>
    </r>
    <r>
      <rPr>
        <sz val="12"/>
        <color rgb="FFFF0000"/>
        <rFont val="Times New Roman"/>
        <family val="1"/>
      </rPr>
      <t>**</t>
    </r>
  </si>
  <si>
    <t>6.1. Vertinimo strategijoje naudojami šie vertinimo organizavimo būdai:</t>
  </si>
  <si>
    <t>6.2. Naudojami šie pasiekimų patikrinimo būdai:</t>
  </si>
  <si>
    <r>
      <t xml:space="preserve">6.2.1 Vaizdo konferencijos </t>
    </r>
    <r>
      <rPr>
        <sz val="12"/>
        <color rgb="FFFF0000"/>
        <rFont val="Times New Roman"/>
        <family val="1"/>
      </rPr>
      <t>**</t>
    </r>
  </si>
  <si>
    <t>5.1 Naudojamos šios paramos teikimo studentams priemonės:</t>
  </si>
  <si>
    <r>
      <t xml:space="preserve">5.1.4 Studentams pateikti techniniai reikalavimai jų dalyvavimui nuotolinėse studijose </t>
    </r>
    <r>
      <rPr>
        <sz val="12"/>
        <color rgb="FFFF0000"/>
        <rFont val="Times New Roman"/>
        <family val="1"/>
      </rPr>
      <t>**</t>
    </r>
  </si>
  <si>
    <r>
      <t xml:space="preserve">5.1.5 Bendravimo ir bendradarbiavimo įrankiai užduotims atlikti </t>
    </r>
    <r>
      <rPr>
        <sz val="12"/>
        <color rgb="FFFF0000"/>
        <rFont val="Times New Roman"/>
        <family val="1"/>
      </rPr>
      <t>**</t>
    </r>
  </si>
  <si>
    <t>5.2 Naudojami šie sąveikos tarp dėstytojo ir studentų tarpusavio bendravimo būdai:</t>
  </si>
  <si>
    <r>
      <t xml:space="preserve">5.2.4 Asinchroninės konsultacijos, diskusijų forumas </t>
    </r>
    <r>
      <rPr>
        <sz val="12"/>
        <color rgb="FFFF0000"/>
        <rFont val="Times New Roman"/>
        <family val="1"/>
      </rPr>
      <t>*</t>
    </r>
  </si>
  <si>
    <r>
      <t>5.2.5 Ar dalyko studijoms užtektų parengtų sąveikos priemonių studijų organizavimui nuotolinių studijų aplinkoje?</t>
    </r>
    <r>
      <rPr>
        <sz val="12"/>
        <color rgb="FFFF0000"/>
        <rFont val="Times New Roman"/>
        <family val="1"/>
      </rPr>
      <t>**</t>
    </r>
    <r>
      <rPr>
        <sz val="12"/>
        <color theme="1"/>
        <rFont val="Times New Roman"/>
        <family val="1"/>
        <charset val="186"/>
      </rPr>
      <t xml:space="preserve"> (atsižvelgiant į 2 ar 3 lygio reikalavimus)</t>
    </r>
  </si>
  <si>
    <r>
      <t xml:space="preserve">1.8 Ar pateikti visi studijų dalyko temų pavadinimai ir studijų dalyko medžiaga? </t>
    </r>
    <r>
      <rPr>
        <sz val="12"/>
        <color rgb="FFFF0000"/>
        <rFont val="Times New Roman"/>
        <family val="1"/>
      </rPr>
      <t>*</t>
    </r>
  </si>
  <si>
    <r>
      <t xml:space="preserve">2.1 Mokymosi šaltiniai (knygos, enciklopedijos, žinynai, paskaitos ir t.t.). </t>
    </r>
    <r>
      <rPr>
        <sz val="12"/>
        <color rgb="FFFF0000"/>
        <rFont val="Times New Roman"/>
        <family val="1"/>
      </rPr>
      <t>*</t>
    </r>
  </si>
  <si>
    <t>2.2 Interaktyvios užduotys, testai.</t>
  </si>
  <si>
    <r>
      <t>2.3 Iliustracijos, vaizdo medžiaga.</t>
    </r>
    <r>
      <rPr>
        <sz val="12"/>
        <color rgb="FFFF0000"/>
        <rFont val="Times New Roman"/>
        <family val="1"/>
      </rPr>
      <t>**</t>
    </r>
  </si>
  <si>
    <t>2.5 Žodynai.</t>
  </si>
  <si>
    <t>4.1 Mokymosi organizavimo būdas</t>
  </si>
  <si>
    <r>
      <t xml:space="preserve">4.1.1 Informacijos teikimas (žodžiu, raštu, vaizdo, garso pagalba) </t>
    </r>
    <r>
      <rPr>
        <sz val="12"/>
        <color rgb="FFFF0000"/>
        <rFont val="Times New Roman"/>
        <family val="1"/>
      </rPr>
      <t>*</t>
    </r>
  </si>
  <si>
    <r>
      <t xml:space="preserve">4.1.2 Savarankiškas darbas </t>
    </r>
    <r>
      <rPr>
        <sz val="12"/>
        <color rgb="FFFF0000"/>
        <rFont val="Times New Roman"/>
        <family val="1"/>
      </rPr>
      <t>*</t>
    </r>
  </si>
  <si>
    <r>
      <t xml:space="preserve">4.1.3 Kūrybinės užduotys </t>
    </r>
    <r>
      <rPr>
        <sz val="12"/>
        <color rgb="FFFF0000"/>
        <rFont val="Times New Roman"/>
        <family val="1"/>
      </rPr>
      <t>*</t>
    </r>
  </si>
  <si>
    <r>
      <t xml:space="preserve">4.1.4 Diskusijos (pateikiant temas ir diskusines užduotis) </t>
    </r>
    <r>
      <rPr>
        <sz val="12"/>
        <color rgb="FFFF0000"/>
        <rFont val="Times New Roman"/>
        <family val="1"/>
      </rPr>
      <t>*</t>
    </r>
  </si>
  <si>
    <r>
      <t xml:space="preserve">2.4 Atviri švietimo ištekliai (atviram naudojimui švietimo ir mokymosi tikslais, gali būti žymimi kūrybinių bendrijų ar kitomis licencijomis) </t>
    </r>
    <r>
      <rPr>
        <sz val="12"/>
        <color rgb="FFFF0000"/>
        <rFont val="Times New Roman"/>
        <family val="1"/>
      </rPr>
      <t>**</t>
    </r>
  </si>
  <si>
    <t>4.2 Užduočių aprašyme pateikiama:</t>
  </si>
  <si>
    <r>
      <t xml:space="preserve">4.2.1. Užduoties tikslai </t>
    </r>
    <r>
      <rPr>
        <sz val="12"/>
        <color rgb="FFFF0000"/>
        <rFont val="Times New Roman"/>
        <family val="1"/>
      </rPr>
      <t>*</t>
    </r>
  </si>
  <si>
    <r>
      <t xml:space="preserve">4.2.3 Reikalavimai užduoties rezultatams </t>
    </r>
    <r>
      <rPr>
        <sz val="12"/>
        <color rgb="FFFF0000"/>
        <rFont val="Times New Roman"/>
        <family val="1"/>
      </rPr>
      <t>*</t>
    </r>
  </si>
  <si>
    <t>4.2.4 Užduoties atlikimo žingsniai, etapai</t>
  </si>
  <si>
    <t>4.2.5 Užduočiai atlikti reikalingi įrankiai</t>
  </si>
  <si>
    <r>
      <t xml:space="preserve">4.2.6 Užduoties atlikimo terminas </t>
    </r>
    <r>
      <rPr>
        <sz val="12"/>
        <color rgb="FFFF0000"/>
        <rFont val="Times New Roman"/>
        <family val="1"/>
      </rPr>
      <t>*</t>
    </r>
  </si>
  <si>
    <r>
      <t xml:space="preserve">4.2.7 Užduoties pristatymui numatomas kontaktinis laikas (bent vienai užduočiai) </t>
    </r>
    <r>
      <rPr>
        <sz val="12"/>
        <color rgb="FFFF0000"/>
        <rFont val="Times New Roman"/>
        <family val="1"/>
      </rPr>
      <t>**</t>
    </r>
  </si>
  <si>
    <r>
      <t xml:space="preserve">5.1.1. Dalyko studijavimo aprašas </t>
    </r>
    <r>
      <rPr>
        <sz val="12"/>
        <color rgb="FFFF0000"/>
        <rFont val="Times New Roman"/>
        <family val="1"/>
      </rPr>
      <t>*</t>
    </r>
  </si>
  <si>
    <t>6.2.4 Darbų (užduočių) pristatymas ir/ar tarpusavio vertinimas nuotolinių studijų aplinkoje</t>
  </si>
  <si>
    <t>4.1.5 Parinkite iš sąrašo naudojamą aktyvaus mokymosi organizavimo būdą:</t>
  </si>
  <si>
    <t>4.1.6 Parinkite iš sąrašo naudojamą pasyvaus mokymosi organizavimo būdą:</t>
  </si>
  <si>
    <r>
      <t xml:space="preserve">3.2 Ar dalyko rezultatai pateikiami nuotolinių studijų aplinkoje naudojant Moodle priemones? </t>
    </r>
    <r>
      <rPr>
        <sz val="12"/>
        <color rgb="FFFF0000"/>
        <rFont val="Times New Roman"/>
        <family val="1"/>
      </rPr>
      <t>*</t>
    </r>
  </si>
  <si>
    <r>
      <t xml:space="preserve">3.3 Ar dalyko rezultatai susieti su užduotimis nuotolinių studijų aplinkoje naudojant Moodle priemones? </t>
    </r>
    <r>
      <rPr>
        <sz val="12"/>
        <color rgb="FFFF0000"/>
        <rFont val="Times New Roman"/>
        <family val="1"/>
      </rPr>
      <t>**</t>
    </r>
  </si>
  <si>
    <r>
      <t>4.2.2 Vertinimo kriterijai</t>
    </r>
    <r>
      <rPr>
        <sz val="12"/>
        <color rgb="FFFF0000"/>
        <rFont val="Times New Roman"/>
        <family val="1"/>
      </rPr>
      <t>*</t>
    </r>
    <r>
      <rPr>
        <sz val="12"/>
        <color theme="1"/>
        <rFont val="Times New Roman"/>
        <family val="1"/>
        <charset val="186"/>
      </rPr>
      <t xml:space="preserve">, </t>
    </r>
    <r>
      <rPr>
        <sz val="12"/>
        <color theme="1"/>
        <rFont val="Times New Roman"/>
        <family val="1"/>
      </rPr>
      <t>naudojant Moodle išplėstinio vertinimo priemones</t>
    </r>
    <r>
      <rPr>
        <sz val="12"/>
        <color rgb="FFFF0000"/>
        <rFont val="Times New Roman"/>
        <family val="1"/>
      </rPr>
      <t>**</t>
    </r>
  </si>
  <si>
    <r>
      <rPr>
        <sz val="12"/>
        <color theme="1"/>
        <rFont val="Times New Roman"/>
        <family val="1"/>
      </rPr>
      <t>5.1.2 Individualios konsultacijos naudojant Moodle "susitikimų tvarkaraščio" įrankį</t>
    </r>
    <r>
      <rPr>
        <sz val="12"/>
        <color rgb="FFFF0000"/>
        <rFont val="Times New Roman"/>
        <family val="1"/>
      </rPr>
      <t>**</t>
    </r>
    <r>
      <rPr>
        <sz val="12"/>
        <color rgb="FF7030A0"/>
        <rFont val="Times New Roman"/>
        <family val="1"/>
      </rPr>
      <t xml:space="preserve"> </t>
    </r>
  </si>
  <si>
    <t>5.1.6 Refleksijų rengimo arba grįžtamojo ryšio teikimo įrankiai</t>
  </si>
  <si>
    <r>
      <t>5.1.7 Paskaitų medžiaga spausdinimui pritaikyta form</t>
    </r>
    <r>
      <rPr>
        <sz val="12"/>
        <color theme="1"/>
        <rFont val="Times New Roman"/>
        <family val="1"/>
      </rPr>
      <t>a (Moodle puslapis, moodle knyga, .</t>
    </r>
    <r>
      <rPr>
        <sz val="12"/>
        <color theme="1"/>
        <rFont val="Times New Roman"/>
        <family val="1"/>
        <charset val="186"/>
      </rPr>
      <t xml:space="preserve">pdf, .doc, .xls) </t>
    </r>
    <r>
      <rPr>
        <sz val="12"/>
        <color rgb="FFFF0000"/>
        <rFont val="Times New Roman"/>
        <family val="1"/>
      </rPr>
      <t>*</t>
    </r>
  </si>
  <si>
    <r>
      <t>5.2.1 Studentai skatinami naudoti prisistatymo įrankius (naudojant Moodle ar ki</t>
    </r>
    <r>
      <rPr>
        <sz val="12"/>
        <color theme="1"/>
        <rFont val="Times New Roman"/>
        <family val="1"/>
      </rPr>
      <t>tus įrankius</t>
    </r>
    <r>
      <rPr>
        <sz val="12"/>
        <color theme="1"/>
        <rFont val="Times New Roman"/>
        <family val="1"/>
        <charset val="186"/>
      </rPr>
      <t>)</t>
    </r>
    <r>
      <rPr>
        <sz val="12"/>
        <color rgb="FFFF0000"/>
        <rFont val="Times New Roman"/>
        <family val="1"/>
      </rPr>
      <t>**</t>
    </r>
  </si>
  <si>
    <r>
      <t xml:space="preserve">5.2.2 Dėstytojas pateikia studentams informaciją apie save (naudojant Moodle ar </t>
    </r>
    <r>
      <rPr>
        <sz val="12"/>
        <color theme="1"/>
        <rFont val="Times New Roman"/>
        <family val="1"/>
      </rPr>
      <t>kitus įrankius</t>
    </r>
    <r>
      <rPr>
        <sz val="12"/>
        <color theme="1"/>
        <rFont val="Times New Roman"/>
        <family val="1"/>
        <charset val="186"/>
      </rPr>
      <t xml:space="preserve">) </t>
    </r>
    <r>
      <rPr>
        <sz val="12"/>
        <color rgb="FFFF0000"/>
        <rFont val="Times New Roman"/>
        <family val="1"/>
      </rPr>
      <t>**</t>
    </r>
  </si>
  <si>
    <r>
      <rPr>
        <sz val="12"/>
        <color theme="1"/>
        <rFont val="Times New Roman"/>
        <family val="1"/>
      </rPr>
      <t>5.2.3 Vaizdo paskaitos (realiuoju laiku)</t>
    </r>
    <r>
      <rPr>
        <sz val="12"/>
        <color rgb="FFFF0000"/>
        <rFont val="Times New Roman"/>
        <family val="1"/>
      </rPr>
      <t>**</t>
    </r>
  </si>
  <si>
    <r>
      <t>6.1.4 Besimokančiųjų motyvacijai ir mokymosi pasiekimams naudojami skaitmeniniai ženkliukai ar kitos priemonės</t>
    </r>
    <r>
      <rPr>
        <sz val="12"/>
        <color rgb="FFFF0000"/>
        <rFont val="Times New Roman"/>
        <family val="1"/>
      </rPr>
      <t>**</t>
    </r>
  </si>
  <si>
    <r>
      <t>6.2.2 Užduotys ar veiklos nuotolinių studijų aplinkoje</t>
    </r>
    <r>
      <rPr>
        <sz val="12"/>
        <color rgb="FFFF0000"/>
        <rFont val="Times New Roman"/>
        <family val="1"/>
      </rPr>
      <t>*</t>
    </r>
  </si>
  <si>
    <r>
      <t xml:space="preserve">6.2.3 Testai nuotolinių studijų aplinkoje </t>
    </r>
    <r>
      <rPr>
        <sz val="12"/>
        <color rgb="FFFF0000"/>
        <rFont val="Times New Roman"/>
        <family val="1"/>
      </rPr>
      <t>**</t>
    </r>
  </si>
  <si>
    <r>
      <t>6.2.5 Tarpiniai ir/ar galutiniai atsiskaitymai parengti ir bus vykdomi nuotolinių studijų aplinkoje</t>
    </r>
    <r>
      <rPr>
        <sz val="12"/>
        <color rgb="FFFF0000"/>
        <rFont val="Times New Roman"/>
        <family val="1"/>
      </rPr>
      <t>**</t>
    </r>
  </si>
  <si>
    <r>
      <t>7.3 Tekstinė, garso ar vaizdo medžiaga yra lengvai pasiek</t>
    </r>
    <r>
      <rPr>
        <sz val="12"/>
        <color theme="1"/>
        <rFont val="Times New Roman"/>
        <family val="1"/>
      </rPr>
      <t>iama ir tinkamai naudojama</t>
    </r>
    <r>
      <rPr>
        <sz val="12"/>
        <color rgb="FFFF0000"/>
        <rFont val="Times New Roman"/>
        <family val="1"/>
      </rPr>
      <t>*</t>
    </r>
  </si>
  <si>
    <r>
      <t xml:space="preserve">7.4 </t>
    </r>
    <r>
      <rPr>
        <sz val="12"/>
        <color theme="1"/>
        <rFont val="Times New Roman"/>
        <family val="1"/>
      </rPr>
      <t>Pateikiant tekstinę, garso ir vaizdo medžiagą laikomasi etikos taisyklių, VDU stiliaus ir identiteto</t>
    </r>
    <r>
      <rPr>
        <b/>
        <sz val="12"/>
        <color rgb="FFFF0000"/>
        <rFont val="Times New Roman"/>
        <family val="1"/>
      </rPr>
      <t>*</t>
    </r>
  </si>
  <si>
    <t>1 grupė10-&gt;12</t>
  </si>
  <si>
    <t>2 grupė 10-&gt;12</t>
  </si>
  <si>
    <t>3 grupė 8-9,6</t>
  </si>
  <si>
    <t>Grupės svorių keitimas:</t>
  </si>
  <si>
    <t>4 grupė 20-&gt;24</t>
  </si>
  <si>
    <t>5 grupė 22-&gt;26,4</t>
  </si>
  <si>
    <t>6 grupė 20-&gt;24</t>
  </si>
  <si>
    <t>7 grupė 10-&gt;12</t>
  </si>
  <si>
    <t>taip pat pamažinti kai kur iš dalies svoriai</t>
  </si>
  <si>
    <t>Kriterijų grupės balų suma:</t>
  </si>
  <si>
    <t>Bendra balų suma:</t>
  </si>
  <si>
    <t>Procentinė išraiška:</t>
  </si>
  <si>
    <t>VII. Technologiniai sprendimai.</t>
  </si>
  <si>
    <t xml:space="preserve">VI. Pasiekimų vertinimas. </t>
  </si>
  <si>
    <t xml:space="preserve">V. Paramos teikimas ir interaktyvumas. </t>
  </si>
  <si>
    <t xml:space="preserve">IV. Mokymosi organizavimo būdai. </t>
  </si>
  <si>
    <t xml:space="preserve">III. Studijų dalyko rezultatų sąsajos ir pateikimas. </t>
  </si>
  <si>
    <t xml:space="preserve">II. Mokymosi šaltinių analizė ir pritaikomumas. </t>
  </si>
  <si>
    <t>I. Bendra informacija apie studijų dalyką (nuotolinių studijų aplinkoje).</t>
  </si>
  <si>
    <t xml:space="preserve"> Bendras studijų dalyko vertinimas balais:</t>
  </si>
  <si>
    <t xml:space="preserve">50 - 55 balai = 50 %
56 - 59 balai = 60 %
60 - 69 balai = 70 %
70 - 79 balai = 80 %
80 - 99 balai = 90 %
100 - 120 balų (tarpiniai ir galutiniai atskaitymai neparengti vykdymui nuotoliniu būdu) = 95 %
100 - 120 balų (tarpiniai ir galutiniai atskaitymai parengti vykdymui nuotoliniu būdu) = 100 % 
</t>
  </si>
  <si>
    <t>5.1.3. Moodle įrankiai administraciniams klausimams spręsti (pasirinkite iš sąrašo dalyke naudojamą Moodle įrankį):</t>
  </si>
  <si>
    <r>
      <rPr>
        <sz val="12"/>
        <color theme="1"/>
        <rFont val="Times New Roman"/>
        <family val="1"/>
      </rPr>
      <t>6.1.3 Besimokantiesiems pateiktos priemonės, padedančios stebėti mokymosi procesą  (Pažangos juosta)</t>
    </r>
    <r>
      <rPr>
        <sz val="12"/>
        <color rgb="FFFF0000"/>
        <rFont val="Times New Roman"/>
        <family val="1"/>
      </rPr>
      <t xml:space="preserve">** </t>
    </r>
  </si>
  <si>
    <t>3.1 Ar dalyko rezultatai suformuluoti taip, kad būtų galima įvertinti jų pasiekiamumą?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</si>
</sst>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23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0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name val="Verdana"/>
      <family val="2"/>
      <charset val="186"/>
    </font>
    <font>
      <u/>
      <sz val="11"/>
      <color theme="10"/>
      <name val="Calibri"/>
      <family val="2"/>
      <charset val="186"/>
      <scheme val="minor"/>
    </font>
    <font>
      <u/>
      <sz val="11"/>
      <color theme="11"/>
      <name val="Calibri"/>
      <family val="2"/>
      <charset val="186"/>
      <scheme val="minor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  <charset val="186"/>
    </font>
    <font>
      <b/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7030A0"/>
      <name val="Times New Roman"/>
      <family val="1"/>
    </font>
    <font>
      <b/>
      <sz val="14"/>
      <color rgb="FFFF0000"/>
      <name val="Times New Roman"/>
      <family val="1"/>
      <charset val="186"/>
    </font>
    <font>
      <b/>
      <sz val="12"/>
      <color theme="0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73">
    <xf numFmtId="0" fontId="0" fillId="0" borderId="0"/>
    <xf numFmtId="0" fontId="6" fillId="0" borderId="0"/>
    <xf numFmtId="0" fontId="8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8">
    <xf numFmtId="0" fontId="0" fillId="0" borderId="0" xfId="0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0" borderId="3" xfId="0" applyFont="1" applyFill="1" applyBorder="1" applyAlignment="1" applyProtection="1">
      <alignment horizontal="justify" vertical="center" wrapText="1"/>
    </xf>
    <xf numFmtId="0" fontId="1" fillId="0" borderId="4" xfId="0" applyFont="1" applyFill="1" applyBorder="1" applyAlignment="1" applyProtection="1">
      <alignment horizontal="justify" vertical="center" wrapText="1"/>
    </xf>
    <xf numFmtId="0" fontId="1" fillId="2" borderId="0" xfId="0" applyFont="1" applyFill="1" applyBorder="1" applyAlignment="1" applyProtection="1">
      <alignment horizontal="justify" vertical="center" wrapText="1"/>
    </xf>
    <xf numFmtId="0" fontId="1" fillId="0" borderId="12" xfId="0" applyFont="1" applyFill="1" applyBorder="1" applyAlignment="1" applyProtection="1">
      <alignment horizontal="justify" vertical="center" wrapText="1"/>
    </xf>
    <xf numFmtId="0" fontId="1" fillId="0" borderId="12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Protection="1"/>
    <xf numFmtId="0" fontId="7" fillId="2" borderId="0" xfId="1" applyFont="1" applyFill="1" applyBorder="1"/>
    <xf numFmtId="0" fontId="8" fillId="0" borderId="0" xfId="2" applyBorder="1"/>
    <xf numFmtId="0" fontId="8" fillId="0" borderId="0" xfId="2" applyFont="1" applyBorder="1"/>
    <xf numFmtId="0" fontId="5" fillId="4" borderId="5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right" vertical="center" wrapText="1"/>
    </xf>
    <xf numFmtId="0" fontId="1" fillId="2" borderId="6" xfId="0" applyFont="1" applyFill="1" applyBorder="1" applyAlignment="1" applyProtection="1">
      <alignment horizontal="justify" vertical="center" wrapText="1"/>
    </xf>
    <xf numFmtId="0" fontId="1" fillId="2" borderId="7" xfId="0" applyFont="1" applyFill="1" applyBorder="1" applyAlignment="1" applyProtection="1">
      <alignment horizontal="justify" vertical="center" wrapText="1"/>
    </xf>
    <xf numFmtId="0" fontId="1" fillId="2" borderId="10" xfId="0" applyFont="1" applyFill="1" applyBorder="1" applyAlignment="1" applyProtection="1">
      <alignment horizontal="justify" vertical="center" wrapText="1"/>
    </xf>
    <xf numFmtId="0" fontId="1" fillId="2" borderId="8" xfId="0" applyFont="1" applyFill="1" applyBorder="1" applyAlignment="1" applyProtection="1">
      <alignment horizontal="justify" vertical="center" wrapText="1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2" fillId="6" borderId="5" xfId="0" applyFont="1" applyFill="1" applyBorder="1" applyAlignment="1" applyProtection="1">
      <alignment vertical="center"/>
    </xf>
    <xf numFmtId="0" fontId="2" fillId="6" borderId="5" xfId="0" applyFont="1" applyFill="1" applyBorder="1" applyAlignment="1" applyProtection="1">
      <alignment vertical="center" wrapText="1"/>
    </xf>
    <xf numFmtId="0" fontId="1" fillId="0" borderId="14" xfId="0" applyFont="1" applyFill="1" applyBorder="1" applyAlignment="1" applyProtection="1">
      <alignment horizontal="left" vertical="center" wrapText="1"/>
    </xf>
    <xf numFmtId="0" fontId="1" fillId="0" borderId="14" xfId="0" applyFont="1" applyFill="1" applyBorder="1" applyAlignment="1" applyProtection="1">
      <alignment horizontal="justify" vertical="center" wrapText="1"/>
    </xf>
    <xf numFmtId="0" fontId="1" fillId="0" borderId="13" xfId="0" applyFont="1" applyFill="1" applyBorder="1" applyAlignment="1" applyProtection="1">
      <alignment horizontal="justify" vertical="center" wrapText="1"/>
    </xf>
    <xf numFmtId="0" fontId="2" fillId="4" borderId="5" xfId="0" applyFont="1" applyFill="1" applyBorder="1" applyAlignment="1" applyProtection="1">
      <alignment horizontal="center" vertical="center"/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justify" vertical="center" wrapText="1"/>
      <protection locked="0"/>
    </xf>
    <xf numFmtId="0" fontId="2" fillId="6" borderId="5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left"/>
    </xf>
    <xf numFmtId="0" fontId="2" fillId="6" borderId="5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justify" vertical="center" wrapText="1"/>
    </xf>
    <xf numFmtId="0" fontId="1" fillId="2" borderId="13" xfId="0" applyFont="1" applyFill="1" applyBorder="1" applyAlignment="1" applyProtection="1">
      <alignment wrapText="1"/>
    </xf>
    <xf numFmtId="0" fontId="2" fillId="4" borderId="23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justify" vertical="center" wrapText="1"/>
    </xf>
    <xf numFmtId="0" fontId="20" fillId="0" borderId="3" xfId="0" applyFont="1" applyFill="1" applyBorder="1" applyAlignment="1" applyProtection="1">
      <alignment horizontal="left" vertical="center" wrapText="1"/>
    </xf>
    <xf numFmtId="0" fontId="19" fillId="2" borderId="10" xfId="0" applyFont="1" applyFill="1" applyBorder="1" applyAlignment="1" applyProtection="1">
      <alignment horizontal="justify" vertical="center" wrapText="1"/>
    </xf>
    <xf numFmtId="0" fontId="19" fillId="2" borderId="8" xfId="0" applyFont="1" applyFill="1" applyBorder="1" applyAlignment="1" applyProtection="1">
      <alignment horizontal="justify" vertical="center" wrapText="1"/>
    </xf>
    <xf numFmtId="0" fontId="19" fillId="0" borderId="3" xfId="0" applyFont="1" applyFill="1" applyBorder="1" applyAlignment="1" applyProtection="1">
      <alignment horizontal="justify" vertical="center" wrapText="1"/>
    </xf>
    <xf numFmtId="0" fontId="20" fillId="0" borderId="14" xfId="0" applyFont="1" applyFill="1" applyBorder="1" applyAlignment="1" applyProtection="1">
      <alignment horizontal="justify" vertical="center" wrapText="1"/>
    </xf>
    <xf numFmtId="0" fontId="17" fillId="2" borderId="7" xfId="0" applyFont="1" applyFill="1" applyBorder="1" applyAlignment="1" applyProtection="1">
      <alignment horizontal="justify" vertical="center" wrapText="1"/>
    </xf>
    <xf numFmtId="0" fontId="19" fillId="0" borderId="12" xfId="0" applyFont="1" applyFill="1" applyBorder="1" applyAlignment="1" applyProtection="1">
      <alignment horizontal="justify" vertical="center" wrapText="1"/>
    </xf>
    <xf numFmtId="0" fontId="19" fillId="0" borderId="4" xfId="0" applyFont="1" applyFill="1" applyBorder="1" applyAlignment="1" applyProtection="1">
      <alignment horizontal="justify" vertical="center" wrapText="1"/>
    </xf>
    <xf numFmtId="0" fontId="19" fillId="0" borderId="3" xfId="0" applyFont="1" applyFill="1" applyBorder="1" applyAlignment="1" applyProtection="1">
      <alignment horizontal="left" vertical="center" wrapText="1"/>
    </xf>
    <xf numFmtId="0" fontId="17" fillId="0" borderId="3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Protection="1"/>
    <xf numFmtId="0" fontId="21" fillId="2" borderId="0" xfId="0" applyFont="1" applyFill="1" applyBorder="1" applyProtection="1"/>
    <xf numFmtId="0" fontId="11" fillId="2" borderId="0" xfId="0" applyFont="1" applyFill="1" applyBorder="1" applyProtection="1"/>
    <xf numFmtId="0" fontId="5" fillId="5" borderId="25" xfId="0" applyNumberFormat="1" applyFont="1" applyFill="1" applyBorder="1" applyAlignment="1" applyProtection="1">
      <alignment horizontal="center" vertical="center"/>
      <protection hidden="1"/>
    </xf>
    <xf numFmtId="0" fontId="12" fillId="5" borderId="1" xfId="0" applyFont="1" applyFill="1" applyBorder="1" applyAlignment="1" applyProtection="1">
      <alignment horizontal="right" vertical="center" wrapText="1"/>
      <protection hidden="1"/>
    </xf>
    <xf numFmtId="0" fontId="12" fillId="5" borderId="2" xfId="0" applyFont="1" applyFill="1" applyBorder="1" applyAlignment="1" applyProtection="1">
      <alignment horizontal="right" vertical="center" wrapText="1"/>
      <protection hidden="1"/>
    </xf>
    <xf numFmtId="0" fontId="22" fillId="0" borderId="11" xfId="0" applyFont="1" applyFill="1" applyBorder="1" applyAlignment="1" applyProtection="1">
      <alignment horizontal="center" vertical="center"/>
      <protection hidden="1"/>
    </xf>
    <xf numFmtId="0" fontId="22" fillId="0" borderId="24" xfId="0" applyFont="1" applyFill="1" applyBorder="1" applyAlignment="1" applyProtection="1">
      <alignment horizontal="center" vertical="center"/>
      <protection hidden="1"/>
    </xf>
    <xf numFmtId="0" fontId="22" fillId="0" borderId="7" xfId="0" applyFont="1" applyFill="1" applyBorder="1" applyAlignment="1" applyProtection="1">
      <alignment horizontal="center" vertical="center"/>
      <protection hidden="1"/>
    </xf>
    <xf numFmtId="0" fontId="22" fillId="0" borderId="23" xfId="0" applyFont="1" applyFill="1" applyBorder="1" applyAlignment="1" applyProtection="1">
      <alignment horizontal="center" vertical="center"/>
      <protection hidden="1"/>
    </xf>
    <xf numFmtId="0" fontId="12" fillId="5" borderId="24" xfId="0" applyFont="1" applyFill="1" applyBorder="1" applyAlignment="1" applyProtection="1">
      <alignment horizontal="right" vertical="center" wrapText="1"/>
      <protection hidden="1"/>
    </xf>
    <xf numFmtId="0" fontId="5" fillId="5" borderId="5" xfId="0" applyNumberFormat="1" applyFont="1" applyFill="1" applyBorder="1" applyAlignment="1" applyProtection="1">
      <alignment horizontal="center" vertical="center"/>
      <protection locked="0" hidden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2" fillId="6" borderId="1" xfId="0" applyFont="1" applyFill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left" vertical="center"/>
    </xf>
    <xf numFmtId="0" fontId="2" fillId="6" borderId="2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 wrapText="1"/>
      <protection hidden="1"/>
    </xf>
    <xf numFmtId="0" fontId="16" fillId="2" borderId="9" xfId="0" applyFont="1" applyFill="1" applyBorder="1" applyAlignment="1" applyProtection="1">
      <alignment horizontal="center" vertical="center" wrapText="1"/>
      <protection hidden="1"/>
    </xf>
    <xf numFmtId="0" fontId="16" fillId="2" borderId="2" xfId="0" applyFont="1" applyFill="1" applyBorder="1" applyAlignment="1" applyProtection="1">
      <alignment horizontal="center" vertical="center" wrapText="1"/>
      <protection hidden="1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1" xfId="0" applyFont="1" applyFill="1" applyBorder="1" applyAlignment="1" applyProtection="1">
      <alignment horizontal="center" vertical="center"/>
    </xf>
    <xf numFmtId="0" fontId="13" fillId="7" borderId="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9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</xf>
    <xf numFmtId="0" fontId="2" fillId="8" borderId="9" xfId="0" applyFont="1" applyFill="1" applyBorder="1" applyAlignment="1" applyProtection="1">
      <alignment horizontal="center" vertical="center" wrapText="1"/>
    </xf>
    <xf numFmtId="0" fontId="2" fillId="8" borderId="2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5" borderId="9" xfId="0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 wrapText="1"/>
    </xf>
    <xf numFmtId="0" fontId="1" fillId="9" borderId="26" xfId="0" applyFont="1" applyFill="1" applyBorder="1" applyAlignment="1" applyProtection="1">
      <alignment horizontal="left" wrapText="1"/>
    </xf>
    <xf numFmtId="0" fontId="1" fillId="9" borderId="22" xfId="0" applyFont="1" applyFill="1" applyBorder="1" applyAlignment="1" applyProtection="1">
      <alignment horizontal="left" wrapText="1"/>
    </xf>
    <xf numFmtId="0" fontId="1" fillId="9" borderId="25" xfId="0" applyFont="1" applyFill="1" applyBorder="1" applyAlignment="1" applyProtection="1">
      <alignment horizontal="left" wrapText="1"/>
    </xf>
    <xf numFmtId="0" fontId="1" fillId="9" borderId="13" xfId="0" applyFont="1" applyFill="1" applyBorder="1" applyAlignment="1" applyProtection="1">
      <alignment horizontal="left" wrapText="1"/>
    </xf>
    <xf numFmtId="0" fontId="1" fillId="9" borderId="0" xfId="0" applyFont="1" applyFill="1" applyBorder="1" applyAlignment="1" applyProtection="1">
      <alignment horizontal="left" wrapText="1"/>
    </xf>
    <xf numFmtId="0" fontId="1" fillId="9" borderId="15" xfId="0" applyFont="1" applyFill="1" applyBorder="1" applyAlignment="1" applyProtection="1">
      <alignment horizontal="left" wrapText="1"/>
    </xf>
    <xf numFmtId="0" fontId="1" fillId="9" borderId="16" xfId="0" applyFont="1" applyFill="1" applyBorder="1" applyAlignment="1" applyProtection="1">
      <alignment horizontal="left" wrapText="1"/>
    </xf>
    <xf numFmtId="0" fontId="1" fillId="9" borderId="17" xfId="0" applyFont="1" applyFill="1" applyBorder="1" applyAlignment="1" applyProtection="1">
      <alignment horizontal="left" wrapText="1"/>
    </xf>
    <xf numFmtId="0" fontId="1" fillId="9" borderId="18" xfId="0" applyFont="1" applyFill="1" applyBorder="1" applyAlignment="1" applyProtection="1">
      <alignment horizontal="left" wrapText="1"/>
    </xf>
    <xf numFmtId="0" fontId="1" fillId="4" borderId="1" xfId="0" applyFont="1" applyFill="1" applyBorder="1" applyAlignment="1" applyProtection="1">
      <alignment horizontal="center" wrapText="1"/>
    </xf>
    <xf numFmtId="0" fontId="1" fillId="4" borderId="9" xfId="0" applyFont="1" applyFill="1" applyBorder="1" applyAlignment="1" applyProtection="1">
      <alignment horizontal="center" wrapText="1"/>
    </xf>
    <xf numFmtId="0" fontId="1" fillId="4" borderId="2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16" fillId="3" borderId="9" xfId="0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horizontal="center" vertical="center"/>
    </xf>
    <xf numFmtId="0" fontId="11" fillId="4" borderId="19" xfId="0" applyFont="1" applyFill="1" applyBorder="1" applyAlignment="1" applyProtection="1">
      <alignment horizontal="center" wrapText="1"/>
    </xf>
    <xf numFmtId="0" fontId="11" fillId="4" borderId="20" xfId="0" applyFont="1" applyFill="1" applyBorder="1" applyAlignment="1" applyProtection="1">
      <alignment horizontal="center" wrapText="1"/>
    </xf>
    <xf numFmtId="0" fontId="11" fillId="4" borderId="21" xfId="0" applyFont="1" applyFill="1" applyBorder="1" applyAlignment="1" applyProtection="1">
      <alignment horizontal="center" wrapText="1"/>
    </xf>
    <xf numFmtId="0" fontId="2" fillId="2" borderId="22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wrapText="1"/>
    </xf>
    <xf numFmtId="0" fontId="1" fillId="4" borderId="13" xfId="0" applyFont="1" applyFill="1" applyBorder="1" applyAlignment="1" applyProtection="1">
      <alignment horizontal="center" wrapText="1"/>
      <protection hidden="1"/>
    </xf>
    <xf numFmtId="0" fontId="19" fillId="4" borderId="0" xfId="0" applyFont="1" applyFill="1" applyBorder="1" applyAlignment="1" applyProtection="1">
      <alignment horizontal="center" wrapText="1"/>
      <protection hidden="1"/>
    </xf>
    <xf numFmtId="0" fontId="19" fillId="4" borderId="15" xfId="0" applyFont="1" applyFill="1" applyBorder="1" applyAlignment="1" applyProtection="1">
      <alignment horizontal="center" wrapText="1"/>
      <protection hidden="1"/>
    </xf>
    <xf numFmtId="0" fontId="19" fillId="4" borderId="16" xfId="0" applyFont="1" applyFill="1" applyBorder="1" applyAlignment="1" applyProtection="1">
      <alignment horizontal="center" wrapText="1"/>
      <protection hidden="1"/>
    </xf>
    <xf numFmtId="0" fontId="19" fillId="4" borderId="17" xfId="0" applyFont="1" applyFill="1" applyBorder="1" applyAlignment="1" applyProtection="1">
      <alignment horizontal="center" wrapText="1"/>
      <protection hidden="1"/>
    </xf>
    <xf numFmtId="0" fontId="19" fillId="4" borderId="18" xfId="0" applyFont="1" applyFill="1" applyBorder="1" applyAlignment="1" applyProtection="1">
      <alignment horizontal="center" wrapText="1"/>
      <protection hidden="1"/>
    </xf>
    <xf numFmtId="0" fontId="1" fillId="2" borderId="0" xfId="0" applyFont="1" applyFill="1" applyBorder="1" applyAlignment="1" applyProtection="1">
      <alignment horizontal="center" wrapText="1"/>
    </xf>
  </cellXfs>
  <cellStyles count="73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Normal" xfId="0" builtinId="0"/>
    <cellStyle name="Normal 2" xfId="1" xr:uid="{00000000-0005-0000-0000-000047000000}"/>
    <cellStyle name="Normal 3" xfId="2" xr:uid="{00000000-0005-0000-0000-00004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1</xdr:row>
      <xdr:rowOff>76200</xdr:rowOff>
    </xdr:from>
    <xdr:to>
      <xdr:col>2</xdr:col>
      <xdr:colOff>2562225</xdr:colOff>
      <xdr:row>1</xdr:row>
      <xdr:rowOff>962025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90500"/>
          <a:ext cx="248602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C1:L123"/>
  <sheetViews>
    <sheetView tabSelected="1" topLeftCell="B1" zoomScaleNormal="100" workbookViewId="0">
      <selection activeCell="D10" sqref="D10:G10"/>
    </sheetView>
  </sheetViews>
  <sheetFormatPr baseColWidth="10" defaultColWidth="8.6640625" defaultRowHeight="16" x14ac:dyDescent="0.2"/>
  <cols>
    <col min="1" max="1" width="0" style="1" hidden="1" customWidth="1"/>
    <col min="2" max="2" width="1.6640625" style="1" customWidth="1"/>
    <col min="3" max="3" width="43" style="2" customWidth="1"/>
    <col min="4" max="4" width="16.33203125" style="1" customWidth="1"/>
    <col min="5" max="5" width="9.6640625" style="3" customWidth="1"/>
    <col min="6" max="6" width="16.33203125" style="1" customWidth="1"/>
    <col min="7" max="7" width="9.6640625" style="3" customWidth="1"/>
    <col min="8" max="8" width="8.6640625" style="1"/>
    <col min="9" max="12" width="8.6640625" style="1" hidden="1" customWidth="1"/>
    <col min="13" max="13" width="0" style="1" hidden="1" customWidth="1"/>
    <col min="14" max="16384" width="8.6640625" style="1"/>
  </cols>
  <sheetData>
    <row r="1" spans="3:7" ht="9" customHeight="1" thickBot="1" x14ac:dyDescent="0.25"/>
    <row r="2" spans="3:7" ht="81" customHeight="1" thickBot="1" x14ac:dyDescent="0.25">
      <c r="C2" s="108"/>
      <c r="D2" s="109"/>
      <c r="E2" s="109"/>
      <c r="F2" s="109"/>
      <c r="G2" s="110"/>
    </row>
    <row r="3" spans="3:7" ht="9" customHeight="1" thickBot="1" x14ac:dyDescent="0.25">
      <c r="C3" s="111"/>
      <c r="D3" s="111"/>
      <c r="E3" s="111"/>
      <c r="F3" s="111"/>
      <c r="G3" s="111"/>
    </row>
    <row r="4" spans="3:7" s="31" customFormat="1" ht="36" customHeight="1" thickBot="1" x14ac:dyDescent="0.25">
      <c r="C4" s="113" t="s">
        <v>22</v>
      </c>
      <c r="D4" s="114"/>
      <c r="E4" s="114"/>
      <c r="F4" s="114"/>
      <c r="G4" s="115"/>
    </row>
    <row r="5" spans="3:7" ht="9" customHeight="1" thickBot="1" x14ac:dyDescent="0.25">
      <c r="C5" s="111"/>
      <c r="D5" s="111"/>
      <c r="E5" s="111"/>
      <c r="F5" s="111"/>
      <c r="G5" s="111"/>
    </row>
    <row r="6" spans="3:7" x14ac:dyDescent="0.2">
      <c r="C6" s="116" t="s">
        <v>17</v>
      </c>
      <c r="D6" s="117"/>
      <c r="E6" s="117"/>
      <c r="F6" s="117"/>
      <c r="G6" s="118"/>
    </row>
    <row r="7" spans="3:7" ht="18.75" customHeight="1" x14ac:dyDescent="0.2">
      <c r="C7" s="121" t="s">
        <v>32</v>
      </c>
      <c r="D7" s="122"/>
      <c r="E7" s="122"/>
      <c r="F7" s="122"/>
      <c r="G7" s="123"/>
    </row>
    <row r="8" spans="3:7" ht="18.75" customHeight="1" thickBot="1" x14ac:dyDescent="0.25">
      <c r="C8" s="124"/>
      <c r="D8" s="125"/>
      <c r="E8" s="125"/>
      <c r="F8" s="125"/>
      <c r="G8" s="126"/>
    </row>
    <row r="9" spans="3:7" ht="9" customHeight="1" thickBot="1" x14ac:dyDescent="0.25">
      <c r="C9" s="111"/>
      <c r="D9" s="111"/>
      <c r="E9" s="111"/>
      <c r="F9" s="111"/>
      <c r="G9" s="111"/>
    </row>
    <row r="10" spans="3:7" ht="40.25" customHeight="1" thickBot="1" x14ac:dyDescent="0.25">
      <c r="C10" s="24" t="s">
        <v>24</v>
      </c>
      <c r="D10" s="70"/>
      <c r="E10" s="71"/>
      <c r="F10" s="71"/>
      <c r="G10" s="72"/>
    </row>
    <row r="11" spans="3:7" ht="9" customHeight="1" thickBot="1" x14ac:dyDescent="0.25">
      <c r="C11" s="127"/>
      <c r="D11" s="127"/>
      <c r="E11" s="127"/>
      <c r="F11" s="127"/>
      <c r="G11" s="127"/>
    </row>
    <row r="12" spans="3:7" ht="40.25" customHeight="1" thickBot="1" x14ac:dyDescent="0.25">
      <c r="C12" s="24" t="s">
        <v>25</v>
      </c>
      <c r="D12" s="70"/>
      <c r="E12" s="71"/>
      <c r="F12" s="71"/>
      <c r="G12" s="72"/>
    </row>
    <row r="13" spans="3:7" ht="9" customHeight="1" thickBot="1" x14ac:dyDescent="0.25">
      <c r="C13" s="112"/>
      <c r="D13" s="112"/>
      <c r="E13" s="112"/>
      <c r="F13" s="112"/>
      <c r="G13" s="112"/>
    </row>
    <row r="14" spans="3:7" ht="40.25" customHeight="1" thickBot="1" x14ac:dyDescent="0.25">
      <c r="C14" s="25" t="s">
        <v>19</v>
      </c>
      <c r="D14" s="70"/>
      <c r="E14" s="71"/>
      <c r="F14" s="71"/>
      <c r="G14" s="72"/>
    </row>
    <row r="15" spans="3:7" ht="9" customHeight="1" thickBot="1" x14ac:dyDescent="0.25">
      <c r="C15" s="112"/>
      <c r="D15" s="112"/>
      <c r="E15" s="112"/>
      <c r="F15" s="112"/>
      <c r="G15" s="112"/>
    </row>
    <row r="16" spans="3:7" ht="23" customHeight="1" thickBot="1" x14ac:dyDescent="0.25">
      <c r="C16" s="73" t="s">
        <v>26</v>
      </c>
      <c r="D16" s="74"/>
      <c r="E16" s="74"/>
      <c r="F16" s="74"/>
      <c r="G16" s="75"/>
    </row>
    <row r="17" spans="3:10" ht="23" customHeight="1" thickBot="1" x14ac:dyDescent="0.25">
      <c r="C17" s="34" t="s">
        <v>27</v>
      </c>
      <c r="D17" s="70"/>
      <c r="E17" s="71"/>
      <c r="F17" s="71"/>
      <c r="G17" s="72"/>
    </row>
    <row r="18" spans="3:10" ht="23" customHeight="1" thickBot="1" x14ac:dyDescent="0.25">
      <c r="C18" s="34" t="s">
        <v>18</v>
      </c>
      <c r="D18" s="70"/>
      <c r="E18" s="71"/>
      <c r="F18" s="71"/>
      <c r="G18" s="72"/>
    </row>
    <row r="19" spans="3:10" ht="9" customHeight="1" thickBot="1" x14ac:dyDescent="0.25">
      <c r="C19" s="112"/>
      <c r="D19" s="112"/>
      <c r="E19" s="112"/>
      <c r="F19" s="112"/>
      <c r="G19" s="112"/>
    </row>
    <row r="20" spans="3:10" ht="40.25" customHeight="1" thickBot="1" x14ac:dyDescent="0.25">
      <c r="C20" s="37" t="s">
        <v>113</v>
      </c>
      <c r="D20" s="79">
        <f>(SUM(E107,G107)/2)</f>
        <v>0</v>
      </c>
      <c r="E20" s="80"/>
      <c r="F20" s="80"/>
      <c r="G20" s="81"/>
      <c r="J20" s="36"/>
    </row>
    <row r="21" spans="3:10" ht="9" customHeight="1" thickBot="1" x14ac:dyDescent="0.25">
      <c r="C21" s="119"/>
      <c r="D21" s="119"/>
      <c r="E21" s="119"/>
      <c r="F21" s="119"/>
      <c r="G21" s="119"/>
    </row>
    <row r="22" spans="3:10" ht="21.75" customHeight="1" thickBot="1" x14ac:dyDescent="0.25">
      <c r="C22" s="35" t="s">
        <v>28</v>
      </c>
      <c r="D22" s="82">
        <v>44095</v>
      </c>
      <c r="E22" s="83"/>
      <c r="F22" s="83"/>
      <c r="G22" s="84"/>
    </row>
    <row r="23" spans="3:10" ht="9" customHeight="1" thickBot="1" x14ac:dyDescent="0.25">
      <c r="C23" s="120"/>
      <c r="D23" s="120"/>
      <c r="E23" s="120"/>
      <c r="F23" s="120"/>
      <c r="G23" s="120"/>
    </row>
    <row r="24" spans="3:10" ht="28.5" customHeight="1" thickBot="1" x14ac:dyDescent="0.25">
      <c r="C24" s="16" t="s">
        <v>0</v>
      </c>
      <c r="D24" s="17" t="s">
        <v>13</v>
      </c>
      <c r="E24" s="17" t="s">
        <v>14</v>
      </c>
      <c r="F24" s="17" t="s">
        <v>13</v>
      </c>
      <c r="G24" s="17" t="s">
        <v>14</v>
      </c>
    </row>
    <row r="25" spans="3:10" ht="33.75" customHeight="1" thickBot="1" x14ac:dyDescent="0.25">
      <c r="C25" s="32" t="s">
        <v>23</v>
      </c>
      <c r="D25" s="85" t="s">
        <v>15</v>
      </c>
      <c r="E25" s="86"/>
      <c r="F25" s="85" t="s">
        <v>16</v>
      </c>
      <c r="G25" s="86"/>
    </row>
    <row r="26" spans="3:10" ht="51" customHeight="1" thickBot="1" x14ac:dyDescent="0.25">
      <c r="C26" s="76" t="s">
        <v>112</v>
      </c>
      <c r="D26" s="77"/>
      <c r="E26" s="77"/>
      <c r="F26" s="77"/>
      <c r="G26" s="78"/>
      <c r="I26" s="56" t="s">
        <v>97</v>
      </c>
      <c r="J26" s="55"/>
    </row>
    <row r="27" spans="3:10" ht="40.5" customHeight="1" x14ac:dyDescent="0.2">
      <c r="C27" s="4" t="s">
        <v>34</v>
      </c>
      <c r="D27" s="23" t="s">
        <v>33</v>
      </c>
      <c r="E27" s="61" t="str">
        <f>IF(D27="Taip",1*1.2,IF(D27="Iš dalies",0.25*1.2,IF(D27="Ne",0,"")))</f>
        <v/>
      </c>
      <c r="F27" s="23" t="s">
        <v>33</v>
      </c>
      <c r="G27" s="61" t="str">
        <f>IF(F27="Taip",1*1.2,IF(F27="Iš dalies",0.25*1.2,IF(F27="Ne",0,"")))</f>
        <v/>
      </c>
      <c r="I27" s="54" t="s">
        <v>94</v>
      </c>
      <c r="J27" s="55"/>
    </row>
    <row r="28" spans="3:10" ht="40.5" customHeight="1" x14ac:dyDescent="0.2">
      <c r="C28" s="5" t="s">
        <v>35</v>
      </c>
      <c r="D28" s="23" t="s">
        <v>33</v>
      </c>
      <c r="E28" s="61" t="str">
        <f>IF(D28="Taip",2*1.2,IF(D28="Iš dalies",0.5*1.2,IF(D28="Ne",0,"")))</f>
        <v/>
      </c>
      <c r="F28" s="23" t="s">
        <v>33</v>
      </c>
      <c r="G28" s="61" t="str">
        <f>IF(F28="Taip",2*1.2,IF(F28="Iš dalies",0.5*1.2,IF(F28="Ne",0,"")))</f>
        <v/>
      </c>
      <c r="I28" s="54" t="s">
        <v>95</v>
      </c>
      <c r="J28" s="55"/>
    </row>
    <row r="29" spans="3:10" ht="40.5" customHeight="1" x14ac:dyDescent="0.2">
      <c r="C29" s="5" t="s">
        <v>36</v>
      </c>
      <c r="D29" s="23" t="s">
        <v>33</v>
      </c>
      <c r="E29" s="61" t="str">
        <f>IF(D29="Taip",1.2,IF(D29="Iš dalies",0.5*1.2,IF(D29="Ne",0,"")))</f>
        <v/>
      </c>
      <c r="F29" s="23" t="s">
        <v>33</v>
      </c>
      <c r="G29" s="61" t="str">
        <f>IF(F29="Taip",1.2,IF(F29="Iš dalies",0.5*1.2,IF(F29="Ne",0,"")))</f>
        <v/>
      </c>
      <c r="I29" s="53" t="s">
        <v>96</v>
      </c>
      <c r="J29" s="55"/>
    </row>
    <row r="30" spans="3:10" ht="49.25" customHeight="1" x14ac:dyDescent="0.2">
      <c r="C30" s="26" t="s">
        <v>37</v>
      </c>
      <c r="D30" s="23" t="s">
        <v>33</v>
      </c>
      <c r="E30" s="61" t="str">
        <f>IF(D30="Taip",1.2,IF(D30="Iš dalies",0.5*1.2,IF(D30="Ne",0,"")))</f>
        <v/>
      </c>
      <c r="F30" s="23" t="s">
        <v>33</v>
      </c>
      <c r="G30" s="61" t="str">
        <f>IF(F30="Taip",1.2,IF(F30="Iš dalies",0.5*1.2,IF(F30="Ne",0,"")))</f>
        <v/>
      </c>
      <c r="I30" s="54" t="s">
        <v>98</v>
      </c>
      <c r="J30" s="55"/>
    </row>
    <row r="31" spans="3:10" ht="49.25" customHeight="1" x14ac:dyDescent="0.2">
      <c r="C31" s="26" t="s">
        <v>38</v>
      </c>
      <c r="D31" s="23" t="s">
        <v>33</v>
      </c>
      <c r="E31" s="61" t="str">
        <f>IF(D31="Taip",1.2,IF(D31="Iš dalies",0.5*1.2,IF(D31="Ne",0,"")))</f>
        <v/>
      </c>
      <c r="F31" s="23" t="s">
        <v>33</v>
      </c>
      <c r="G31" s="61" t="str">
        <f>IF(F31="Taip",1.2,IF(F31="Iš dalies",0.5*1.2,IF(F31="Ne",0,"")))</f>
        <v/>
      </c>
      <c r="I31" s="54" t="s">
        <v>99</v>
      </c>
      <c r="J31" s="55"/>
    </row>
    <row r="32" spans="3:10" ht="40.5" customHeight="1" x14ac:dyDescent="0.2">
      <c r="C32" s="26" t="s">
        <v>39</v>
      </c>
      <c r="D32" s="23" t="s">
        <v>33</v>
      </c>
      <c r="E32" s="61" t="str">
        <f>IF(D32="Taip",1.2,IF(D32="Iš dalies",0.25*1.2,IF(D32="Ne",0,"")))</f>
        <v/>
      </c>
      <c r="F32" s="23" t="s">
        <v>33</v>
      </c>
      <c r="G32" s="61" t="str">
        <f>IF(F32="Taip",1.2,IF(F32="Iš dalies",0.25*1.2,IF(F32="Ne",0,"")))</f>
        <v/>
      </c>
      <c r="I32" s="55" t="s">
        <v>100</v>
      </c>
      <c r="J32" s="55"/>
    </row>
    <row r="33" spans="3:10" ht="49.25" customHeight="1" x14ac:dyDescent="0.2">
      <c r="C33" s="26" t="s">
        <v>40</v>
      </c>
      <c r="D33" s="23" t="s">
        <v>33</v>
      </c>
      <c r="E33" s="61" t="str">
        <f>IF(D33="Taip",2*1.2,IF(D33="Iš dalies",0.5*1.2,IF(D33="Ne",0,"")))</f>
        <v/>
      </c>
      <c r="F33" s="23" t="s">
        <v>33</v>
      </c>
      <c r="G33" s="61" t="str">
        <f>IF(F33="Taip",2*1.2,IF(F33="Iš dalies",0.5*1.2,IF(F33="Ne",0,"")))</f>
        <v/>
      </c>
      <c r="I33" s="55" t="s">
        <v>101</v>
      </c>
      <c r="J33" s="55"/>
    </row>
    <row r="34" spans="3:10" ht="49.25" customHeight="1" thickBot="1" x14ac:dyDescent="0.25">
      <c r="C34" s="38" t="s">
        <v>57</v>
      </c>
      <c r="D34" s="23" t="s">
        <v>33</v>
      </c>
      <c r="E34" s="61" t="str">
        <f>IF(D34="Taip",1.2,IF(D34="Iš dalies",0.25*1.2,IF(D34="Ne",0,"")))</f>
        <v/>
      </c>
      <c r="F34" s="23" t="s">
        <v>33</v>
      </c>
      <c r="G34" s="61" t="str">
        <f>IF(F34="Taip",1.2,IF(F34="Iš dalies",0.25*1.2,IF(F34="Ne",0,"")))</f>
        <v/>
      </c>
      <c r="I34" s="57" t="s">
        <v>102</v>
      </c>
    </row>
    <row r="35" spans="3:10" ht="48.75" customHeight="1" thickBot="1" x14ac:dyDescent="0.25">
      <c r="C35" s="6"/>
      <c r="D35" s="18" t="s">
        <v>103</v>
      </c>
      <c r="E35" s="29">
        <f>SUM(E27:E34)</f>
        <v>0</v>
      </c>
      <c r="F35" s="18" t="s">
        <v>103</v>
      </c>
      <c r="G35" s="29">
        <f>SUM(G27:G34)</f>
        <v>0</v>
      </c>
    </row>
    <row r="36" spans="3:10" ht="40.5" customHeight="1" thickBot="1" x14ac:dyDescent="0.25">
      <c r="C36" s="93" t="s">
        <v>111</v>
      </c>
      <c r="D36" s="94"/>
      <c r="E36" s="94"/>
      <c r="F36" s="94"/>
      <c r="G36" s="95"/>
    </row>
    <row r="37" spans="3:10" ht="20" customHeight="1" thickBot="1" x14ac:dyDescent="0.25">
      <c r="C37" s="90" t="s">
        <v>30</v>
      </c>
      <c r="D37" s="91"/>
      <c r="E37" s="91"/>
      <c r="F37" s="91"/>
      <c r="G37" s="92"/>
    </row>
    <row r="38" spans="3:10" ht="40.5" customHeight="1" x14ac:dyDescent="0.2">
      <c r="C38" s="39" t="s">
        <v>58</v>
      </c>
      <c r="D38" s="23" t="s">
        <v>33</v>
      </c>
      <c r="E38" s="62" t="str">
        <f>IF(D38="Taip",2*1.2,IF(D38="Iš dalies",0.5*1.2,IF(D38="Ne",0,"")))</f>
        <v/>
      </c>
      <c r="F38" s="23" t="s">
        <v>33</v>
      </c>
      <c r="G38" s="62" t="str">
        <f>IF(F38="Taip",2*1.2,IF(F38="Iš dalies",0.5*1.2,IF(F38="Ne",0,"")))</f>
        <v/>
      </c>
    </row>
    <row r="39" spans="3:10" ht="40.5" customHeight="1" x14ac:dyDescent="0.2">
      <c r="C39" s="7" t="s">
        <v>59</v>
      </c>
      <c r="D39" s="23" t="s">
        <v>33</v>
      </c>
      <c r="E39" s="63" t="str">
        <f>IF(D39="Taip",2*1.2,IF(D39="Iš dalies",1.2,IF(D39="Ne",0,"")))</f>
        <v/>
      </c>
      <c r="F39" s="23" t="s">
        <v>33</v>
      </c>
      <c r="G39" s="63" t="str">
        <f>IF(F39="Taip",2*1.2,IF(F39="Iš dalies",1.2,IF(F39="Ne",0,"")))</f>
        <v/>
      </c>
    </row>
    <row r="40" spans="3:10" ht="40.5" customHeight="1" x14ac:dyDescent="0.2">
      <c r="C40" s="7" t="s">
        <v>60</v>
      </c>
      <c r="D40" s="23" t="s">
        <v>33</v>
      </c>
      <c r="E40" s="61" t="str">
        <f>IF(D40="Taip",2*1.2,IF(D40="Iš dalies",1.2,IF(D40="Ne",0,"")))</f>
        <v/>
      </c>
      <c r="F40" s="23" t="s">
        <v>33</v>
      </c>
      <c r="G40" s="61" t="str">
        <f>IF(F40="Taip",2*1.2,IF(F40="Iš dalies",1.2,IF(F40="Ne",0,"")))</f>
        <v/>
      </c>
    </row>
    <row r="41" spans="3:10" ht="52.25" customHeight="1" x14ac:dyDescent="0.2">
      <c r="C41" s="40" t="s">
        <v>67</v>
      </c>
      <c r="D41" s="23" t="s">
        <v>33</v>
      </c>
      <c r="E41" s="61" t="str">
        <f>IF(D41="Taip",3.5*1.2,IF(D41="Iš dalies",1.75*1.2,IF(D41="Ne",0,"")))</f>
        <v/>
      </c>
      <c r="F41" s="23" t="s">
        <v>33</v>
      </c>
      <c r="G41" s="61" t="str">
        <f>IF(F41="Taip",3.5*1.2,IF(F41="Iš dalies",1.75*1.2,IF(F41="Ne",0,"")))</f>
        <v/>
      </c>
    </row>
    <row r="42" spans="3:10" ht="40.5" customHeight="1" thickBot="1" x14ac:dyDescent="0.25">
      <c r="C42" s="8" t="s">
        <v>61</v>
      </c>
      <c r="D42" s="23" t="s">
        <v>33</v>
      </c>
      <c r="E42" s="64" t="str">
        <f>IF(D42="Taip",0.5*1.2,IF(D42="Iš dalies",0.25*1.2,IF(D42="Ne",0,"")))</f>
        <v/>
      </c>
      <c r="F42" s="23" t="s">
        <v>33</v>
      </c>
      <c r="G42" s="64" t="str">
        <f>IF(F42="Taip",0.5*1.2,IF(F42="Iš dalies",0.25*1.2,IF(F42="Ne",0,"")))</f>
        <v/>
      </c>
    </row>
    <row r="43" spans="3:10" ht="40.5" customHeight="1" thickBot="1" x14ac:dyDescent="0.25">
      <c r="C43" s="9"/>
      <c r="D43" s="18" t="s">
        <v>103</v>
      </c>
      <c r="E43" s="29">
        <f>SUM(E38:E42)</f>
        <v>0</v>
      </c>
      <c r="F43" s="18" t="s">
        <v>103</v>
      </c>
      <c r="G43" s="29">
        <f>SUM(G38:G42)</f>
        <v>0</v>
      </c>
    </row>
    <row r="44" spans="3:10" ht="40.5" customHeight="1" thickBot="1" x14ac:dyDescent="0.25">
      <c r="C44" s="93" t="s">
        <v>110</v>
      </c>
      <c r="D44" s="94"/>
      <c r="E44" s="94"/>
      <c r="F44" s="94"/>
      <c r="G44" s="95"/>
    </row>
    <row r="45" spans="3:10" ht="43.25" customHeight="1" x14ac:dyDescent="0.2">
      <c r="C45" s="49" t="s">
        <v>117</v>
      </c>
      <c r="D45" s="23" t="s">
        <v>33</v>
      </c>
      <c r="E45" s="61" t="str">
        <f>IF(D45="Taip",2*1.2,IF(D45="Iš dalies",1.2,IF(D45="Ne",0,"")))</f>
        <v/>
      </c>
      <c r="F45" s="23" t="s">
        <v>33</v>
      </c>
      <c r="G45" s="61" t="str">
        <f>IF(F45="Taip",2*1.2,IF(F45="Iš dalies",1.2,IF(F45="Ne",0,"")))</f>
        <v/>
      </c>
    </row>
    <row r="46" spans="3:10" ht="40.25" customHeight="1" x14ac:dyDescent="0.2">
      <c r="C46" s="46" t="s">
        <v>79</v>
      </c>
      <c r="D46" s="23" t="s">
        <v>33</v>
      </c>
      <c r="E46" s="61" t="str">
        <f>IF(D46="Taip",3*1.2,IF(D46="Iš dalies",1.2,IF(D46="Ne",0,"")))</f>
        <v/>
      </c>
      <c r="F46" s="23" t="s">
        <v>33</v>
      </c>
      <c r="G46" s="61" t="str">
        <f>IF(F46="Taip",3*1.2,IF(F46="Iš dalies",1.2,IF(F46="Ne",0,"")))</f>
        <v/>
      </c>
    </row>
    <row r="47" spans="3:10" ht="61.25" customHeight="1" thickBot="1" x14ac:dyDescent="0.25">
      <c r="C47" s="50" t="s">
        <v>80</v>
      </c>
      <c r="D47" s="23" t="s">
        <v>33</v>
      </c>
      <c r="E47" s="61" t="str">
        <f>IF(D47="Taip",3*1.2,IF(D47="Iš dalies",1.2,IF(D47="Ne",0,"")))</f>
        <v/>
      </c>
      <c r="F47" s="23" t="s">
        <v>33</v>
      </c>
      <c r="G47" s="61" t="str">
        <f>IF(F47="Taip",3*1.2,IF(F47="Iš dalies",1.2,IF(F47="Ne",0,"")))</f>
        <v/>
      </c>
    </row>
    <row r="48" spans="3:10" ht="40.5" customHeight="1" thickBot="1" x14ac:dyDescent="0.25">
      <c r="C48" s="9"/>
      <c r="D48" s="18" t="s">
        <v>103</v>
      </c>
      <c r="E48" s="29">
        <f>SUM(E45:E47)</f>
        <v>0</v>
      </c>
      <c r="F48" s="18" t="s">
        <v>103</v>
      </c>
      <c r="G48" s="29">
        <f>SUM(G45:G47)</f>
        <v>0</v>
      </c>
    </row>
    <row r="49" spans="3:7" ht="40.5" customHeight="1" thickBot="1" x14ac:dyDescent="0.25">
      <c r="C49" s="93" t="s">
        <v>109</v>
      </c>
      <c r="D49" s="94"/>
      <c r="E49" s="94"/>
      <c r="F49" s="94"/>
      <c r="G49" s="95"/>
    </row>
    <row r="50" spans="3:7" ht="20" customHeight="1" thickBot="1" x14ac:dyDescent="0.25">
      <c r="C50" s="90" t="s">
        <v>20</v>
      </c>
      <c r="D50" s="91"/>
      <c r="E50" s="91"/>
      <c r="F50" s="91"/>
      <c r="G50" s="92"/>
    </row>
    <row r="51" spans="3:7" ht="20" customHeight="1" thickBot="1" x14ac:dyDescent="0.25">
      <c r="C51" s="90" t="s">
        <v>62</v>
      </c>
      <c r="D51" s="91"/>
      <c r="E51" s="91"/>
      <c r="F51" s="91"/>
      <c r="G51" s="92"/>
    </row>
    <row r="52" spans="3:7" ht="40.5" customHeight="1" x14ac:dyDescent="0.2">
      <c r="C52" s="10" t="s">
        <v>63</v>
      </c>
      <c r="D52" s="23" t="s">
        <v>33</v>
      </c>
      <c r="E52" s="61" t="str">
        <f>IF(D52="Taip",2*1.2,IF(D52="Iš dalies",0.5*1.2,IF(D52="Ne",0,"")))</f>
        <v/>
      </c>
      <c r="F52" s="23" t="s">
        <v>33</v>
      </c>
      <c r="G52" s="61" t="str">
        <f>IF(F52="Taip",2*1.2,IF(F52="Iš dalies",0.5*1.2,IF(F52="Ne",0,"")))</f>
        <v/>
      </c>
    </row>
    <row r="53" spans="3:7" ht="40.5" customHeight="1" x14ac:dyDescent="0.2">
      <c r="C53" s="7" t="s">
        <v>64</v>
      </c>
      <c r="D53" s="23" t="s">
        <v>33</v>
      </c>
      <c r="E53" s="61" t="str">
        <f>IF(D53="Taip",2*1.2,IF(D53="Iš dalies",1.2,IF(D53="Ne",0,"")))</f>
        <v/>
      </c>
      <c r="F53" s="23" t="s">
        <v>33</v>
      </c>
      <c r="G53" s="61" t="str">
        <f>IF(F53="Taip",2*1.2,IF(F53="Iš dalies",1.2,IF(F53="Ne",0,"")))</f>
        <v/>
      </c>
    </row>
    <row r="54" spans="3:7" ht="40.5" customHeight="1" x14ac:dyDescent="0.2">
      <c r="C54" s="7" t="s">
        <v>65</v>
      </c>
      <c r="D54" s="23" t="s">
        <v>33</v>
      </c>
      <c r="E54" s="61" t="str">
        <f>IF(D54="Taip",2*1.2,IF(D54="Iš dalies",1.2,IF(D54="Ne",0,"")))</f>
        <v/>
      </c>
      <c r="F54" s="23" t="s">
        <v>33</v>
      </c>
      <c r="G54" s="61" t="str">
        <f>IF(F54="Taip",2*1.2,IF(F54="Iš dalies",1.2,IF(F54="Ne",0,"")))</f>
        <v/>
      </c>
    </row>
    <row r="55" spans="3:7" ht="40.5" customHeight="1" x14ac:dyDescent="0.2">
      <c r="C55" s="7" t="s">
        <v>66</v>
      </c>
      <c r="D55" s="23" t="s">
        <v>33</v>
      </c>
      <c r="E55" s="61" t="str">
        <f>IF(D55="Taip",2*1.2,IF(D55="Iš dalies",1.2,IF(D55="Ne",0,"")))</f>
        <v/>
      </c>
      <c r="F55" s="23" t="s">
        <v>33</v>
      </c>
      <c r="G55" s="61" t="str">
        <f>IF(F55="Taip",2*1.2,IF(F55="Iš dalies",1.2,IF(F55="Ne",0,"")))</f>
        <v/>
      </c>
    </row>
    <row r="56" spans="3:7" ht="40.5" customHeight="1" x14ac:dyDescent="0.2">
      <c r="C56" s="33" t="s">
        <v>77</v>
      </c>
      <c r="D56" s="23" t="s">
        <v>33</v>
      </c>
      <c r="E56" s="61" t="str">
        <f>IF(D56="Taip",2*1.2,IF(D56="Iš dalies",1.2,IF(D56="Ne",0,"")))</f>
        <v/>
      </c>
      <c r="F56" s="23" t="s">
        <v>33</v>
      </c>
      <c r="G56" s="61" t="str">
        <f>IF(F56="Taip",2*1.2,IF(F56="Iš dalies",1.2,IF(F56="Ne",0,"")))</f>
        <v/>
      </c>
    </row>
    <row r="57" spans="3:7" ht="40.5" customHeight="1" thickBot="1" x14ac:dyDescent="0.25">
      <c r="C57" s="33" t="s">
        <v>78</v>
      </c>
      <c r="D57" s="23" t="s">
        <v>33</v>
      </c>
      <c r="E57" s="61" t="str">
        <f>IF(D57="Taip",1.2,IF(D57="Iš dalies",0.5*1.2,IF(D57="Ne",0,"")))</f>
        <v/>
      </c>
      <c r="F57" s="23" t="s">
        <v>33</v>
      </c>
      <c r="G57" s="61" t="str">
        <f>IF(F57="Taip",1.2,IF(F57="Iš dalies",0.5*1.2,IF(F57="Ne",0,"")))</f>
        <v/>
      </c>
    </row>
    <row r="58" spans="3:7" ht="20" customHeight="1" thickBot="1" x14ac:dyDescent="0.25">
      <c r="C58" s="90" t="s">
        <v>68</v>
      </c>
      <c r="D58" s="91"/>
      <c r="E58" s="91"/>
      <c r="F58" s="91"/>
      <c r="G58" s="92"/>
    </row>
    <row r="59" spans="3:7" ht="40.5" customHeight="1" x14ac:dyDescent="0.2">
      <c r="C59" s="7" t="s">
        <v>69</v>
      </c>
      <c r="D59" s="23" t="s">
        <v>33</v>
      </c>
      <c r="E59" s="61" t="str">
        <f>IF(D59="Taip",2.5*1.2,IF(D59="Iš dalies",1.2,IF(D59="Ne",0,"")))</f>
        <v/>
      </c>
      <c r="F59" s="23" t="s">
        <v>33</v>
      </c>
      <c r="G59" s="61" t="str">
        <f>IF(F59="Taip",2.5*1.2,IF(F59="Iš dalies",1.2,IF(F59="Ne",0,"")))</f>
        <v/>
      </c>
    </row>
    <row r="60" spans="3:7" ht="40.5" customHeight="1" x14ac:dyDescent="0.2">
      <c r="C60" s="7" t="s">
        <v>81</v>
      </c>
      <c r="D60" s="23" t="s">
        <v>33</v>
      </c>
      <c r="E60" s="61" t="str">
        <f>IF(D60="Taip",3*1.2,IF(D60="Iš dalies",1*1.2,IF(D60="Ne",0,"")))</f>
        <v/>
      </c>
      <c r="F60" s="23" t="s">
        <v>33</v>
      </c>
      <c r="G60" s="61" t="str">
        <f>IF(F60="Taip",3*1.2,IF(F60="Iš dalies",1*1.2,IF(F60="Ne",0,"")))</f>
        <v/>
      </c>
    </row>
    <row r="61" spans="3:7" ht="40.5" customHeight="1" x14ac:dyDescent="0.2">
      <c r="C61" s="7" t="s">
        <v>70</v>
      </c>
      <c r="D61" s="23" t="s">
        <v>33</v>
      </c>
      <c r="E61" s="61" t="str">
        <f>IF(D61="Taip",0.5*1.2,IF(D61="Iš dalies",0.25*1.2,IF(D61="Ne",0,"")))</f>
        <v/>
      </c>
      <c r="F61" s="23" t="s">
        <v>33</v>
      </c>
      <c r="G61" s="61" t="str">
        <f>IF(F61="Taip",0.5*1.2,IF(F61="Iš dalies",0.25*1.2,IF(F61="Ne",0,"")))</f>
        <v/>
      </c>
    </row>
    <row r="62" spans="3:7" ht="40.5" customHeight="1" x14ac:dyDescent="0.2">
      <c r="C62" s="7" t="s">
        <v>71</v>
      </c>
      <c r="D62" s="23" t="s">
        <v>33</v>
      </c>
      <c r="E62" s="61" t="str">
        <f>IF(D62="Taip",0.5*1.2,IF(D62="Iš dalies",0.25*1.2,IF(D62="Ne",0,"")))</f>
        <v/>
      </c>
      <c r="F62" s="23" t="s">
        <v>33</v>
      </c>
      <c r="G62" s="61" t="str">
        <f>IF(F62="Taip",0.5*1.2,IF(F62="Iš dalies",0.25*1.2,IF(F62="Ne",0,"")))</f>
        <v/>
      </c>
    </row>
    <row r="63" spans="3:7" ht="40.5" customHeight="1" x14ac:dyDescent="0.2">
      <c r="C63" s="7" t="s">
        <v>72</v>
      </c>
      <c r="D63" s="23" t="s">
        <v>33</v>
      </c>
      <c r="E63" s="61" t="str">
        <f>IF(D63="Taip",0.5*1.2,IF(D63="Iš dalies",0.25*1.2,IF(D63="Ne",0,"")))</f>
        <v/>
      </c>
      <c r="F63" s="23" t="s">
        <v>33</v>
      </c>
      <c r="G63" s="61" t="str">
        <f>IF(F63="Taip",0.5*1.2,IF(F63="Iš dalies",0.25*1.2,IF(F63="Ne",0,"")))</f>
        <v/>
      </c>
    </row>
    <row r="64" spans="3:7" ht="40.5" customHeight="1" x14ac:dyDescent="0.2">
      <c r="C64" s="7" t="s">
        <v>73</v>
      </c>
      <c r="D64" s="23" t="s">
        <v>33</v>
      </c>
      <c r="E64" s="61" t="str">
        <f>IF(D64="Taip",1.2,IF(D64="Iš dalies",0.25*1.2,IF(D64="Ne",0,"")))</f>
        <v/>
      </c>
      <c r="F64" s="23" t="s">
        <v>33</v>
      </c>
      <c r="G64" s="61" t="str">
        <f>IF(F64="Taip",1.2,IF(F64="Iš dalies",0.25*1.2,IF(F64="Ne",0,"")))</f>
        <v/>
      </c>
    </row>
    <row r="65" spans="3:7" ht="40.5" customHeight="1" thickBot="1" x14ac:dyDescent="0.25">
      <c r="C65" s="7" t="s">
        <v>74</v>
      </c>
      <c r="D65" s="23" t="s">
        <v>33</v>
      </c>
      <c r="E65" s="61" t="str">
        <f>IF(D65="Taip",1.2,IF(D65="Iš dalies",0.25*1.2,IF(D65="Ne",0,"")))</f>
        <v/>
      </c>
      <c r="F65" s="23" t="s">
        <v>33</v>
      </c>
      <c r="G65" s="61" t="str">
        <f>IF(F65="Taip",1.2,IF(F65="Iš dalies",0.25*1.2,IF(F65="Ne",0,"")))</f>
        <v/>
      </c>
    </row>
    <row r="66" spans="3:7" ht="40.5" customHeight="1" thickBot="1" x14ac:dyDescent="0.25">
      <c r="C66" s="9"/>
      <c r="D66" s="18" t="s">
        <v>103</v>
      </c>
      <c r="E66" s="29">
        <f>SUM(E52:E65)</f>
        <v>0</v>
      </c>
      <c r="F66" s="18" t="s">
        <v>103</v>
      </c>
      <c r="G66" s="29">
        <f>SUM(G52:G65)</f>
        <v>0</v>
      </c>
    </row>
    <row r="67" spans="3:7" ht="40.5" customHeight="1" thickBot="1" x14ac:dyDescent="0.25">
      <c r="C67" s="67" t="s">
        <v>108</v>
      </c>
      <c r="D67" s="68"/>
      <c r="E67" s="68"/>
      <c r="F67" s="68"/>
      <c r="G67" s="69"/>
    </row>
    <row r="68" spans="3:7" ht="20" customHeight="1" thickBot="1" x14ac:dyDescent="0.25">
      <c r="C68" s="90" t="s">
        <v>51</v>
      </c>
      <c r="D68" s="91"/>
      <c r="E68" s="91"/>
      <c r="F68" s="91"/>
      <c r="G68" s="92"/>
    </row>
    <row r="69" spans="3:7" ht="40.5" customHeight="1" x14ac:dyDescent="0.2">
      <c r="C69" s="11" t="s">
        <v>75</v>
      </c>
      <c r="D69" s="23" t="s">
        <v>33</v>
      </c>
      <c r="E69" s="61" t="str">
        <f>IF(D69="Taip",3*1.2,IF(D69="Iš dalies",1.2,IF(D69="Ne",0,"")))</f>
        <v/>
      </c>
      <c r="F69" s="23" t="s">
        <v>33</v>
      </c>
      <c r="G69" s="61" t="str">
        <f>IF(F69="Taip",3*1.2,IF(F69="Iš dalies",1.2,IF(F69="Ne",0,"")))</f>
        <v/>
      </c>
    </row>
    <row r="70" spans="3:7" ht="50" customHeight="1" x14ac:dyDescent="0.2">
      <c r="C70" s="43" t="s">
        <v>82</v>
      </c>
      <c r="D70" s="23" t="s">
        <v>33</v>
      </c>
      <c r="E70" s="61" t="str">
        <f>IF(D70="Taip",1.5*1.2,IF(D70="Iš dalies",0.5*1.2,IF(D70="Ne",0,"")))</f>
        <v/>
      </c>
      <c r="F70" s="23" t="s">
        <v>33</v>
      </c>
      <c r="G70" s="61" t="str">
        <f>IF(F70="Taip",1.5*1.2,IF(F70="Iš dalies",0.5*1.2,IF(F70="Ne",0,"")))</f>
        <v/>
      </c>
    </row>
    <row r="71" spans="3:7" ht="51" customHeight="1" x14ac:dyDescent="0.2">
      <c r="C71" s="52" t="s">
        <v>115</v>
      </c>
      <c r="D71" s="23" t="s">
        <v>33</v>
      </c>
      <c r="E71" s="61" t="str">
        <f>IF(D71="Taip",2*1.2,IF(D71="Iš dalies",1*1.2,IF(D71="Ne",0,"")))</f>
        <v/>
      </c>
      <c r="F71" s="23" t="s">
        <v>33</v>
      </c>
      <c r="G71" s="61" t="str">
        <f>IF(F71="Taip",2*1.2,IF(F71="Iš dalies",1*1.2,IF(F71="Ne",0,"")))</f>
        <v/>
      </c>
    </row>
    <row r="72" spans="3:7" ht="40.5" customHeight="1" x14ac:dyDescent="0.2">
      <c r="C72" s="5" t="s">
        <v>52</v>
      </c>
      <c r="D72" s="23" t="s">
        <v>33</v>
      </c>
      <c r="E72" s="61" t="str">
        <f>IF(D72="Taip",0.5*1.2,IF(D72="Iš dalies",0.25*1.2,IF(D72="Ne",0,"")))</f>
        <v/>
      </c>
      <c r="F72" s="23" t="s">
        <v>33</v>
      </c>
      <c r="G72" s="61" t="str">
        <f>IF(F72="Taip",0.5*1.2,IF(F72="Iš dalies",0.25*1.2,IF(F72="Ne",0,"")))</f>
        <v/>
      </c>
    </row>
    <row r="73" spans="3:7" ht="40.5" customHeight="1" x14ac:dyDescent="0.2">
      <c r="C73" s="5" t="s">
        <v>53</v>
      </c>
      <c r="D73" s="23" t="s">
        <v>33</v>
      </c>
      <c r="E73" s="61" t="str">
        <f>IF(D73="Taip",2*1.2,IF(D73="Iš dalies",1.2,IF(D73="Ne",0,"")))</f>
        <v/>
      </c>
      <c r="F73" s="23" t="s">
        <v>33</v>
      </c>
      <c r="G73" s="61" t="str">
        <f>IF(F73="Taip",2*1.2,IF(F73="Iš dalies",1.2,IF(F73="Ne",0,"")))</f>
        <v/>
      </c>
    </row>
    <row r="74" spans="3:7" ht="40.5" customHeight="1" x14ac:dyDescent="0.2">
      <c r="C74" s="51" t="s">
        <v>83</v>
      </c>
      <c r="D74" s="23" t="s">
        <v>33</v>
      </c>
      <c r="E74" s="61" t="str">
        <f>IF(D74="Taip",0.5*1.2,IF(D74="Iš dalies",0.25*1.2,IF(D74="Ne",0,"")))</f>
        <v/>
      </c>
      <c r="F74" s="23" t="s">
        <v>33</v>
      </c>
      <c r="G74" s="61" t="str">
        <f>IF(F74="Taip",0.5*1.2,IF(F74="Iš dalies",0.25*1.2,IF(F74="Ne",0,"")))</f>
        <v/>
      </c>
    </row>
    <row r="75" spans="3:7" ht="53" customHeight="1" thickBot="1" x14ac:dyDescent="0.25">
      <c r="C75" s="5" t="s">
        <v>84</v>
      </c>
      <c r="D75" s="23" t="s">
        <v>33</v>
      </c>
      <c r="E75" s="61" t="str">
        <f>IF(D75="Taip",2.5*1.2,IF(D75="Iš dalies",1.2,IF(D75="Ne",0,"")))</f>
        <v/>
      </c>
      <c r="F75" s="23" t="s">
        <v>33</v>
      </c>
      <c r="G75" s="61" t="str">
        <f>IF(F75="Taip",2.5*1.2,IF(F75="Iš dalies",1.2,IF(F75="Ne",0,"")))</f>
        <v/>
      </c>
    </row>
    <row r="76" spans="3:7" ht="20" customHeight="1" thickBot="1" x14ac:dyDescent="0.25">
      <c r="C76" s="90" t="s">
        <v>54</v>
      </c>
      <c r="D76" s="91"/>
      <c r="E76" s="91"/>
      <c r="F76" s="91"/>
      <c r="G76" s="92"/>
    </row>
    <row r="77" spans="3:7" ht="49.25" customHeight="1" x14ac:dyDescent="0.2">
      <c r="C77" s="7" t="s">
        <v>85</v>
      </c>
      <c r="D77" s="23" t="s">
        <v>33</v>
      </c>
      <c r="E77" s="61" t="str">
        <f>IF(D77="Taip",1.2,IF(D77="Iš dalies",0.25*1.2,IF(D77="Ne",0,"")))</f>
        <v/>
      </c>
      <c r="F77" s="23" t="s">
        <v>33</v>
      </c>
      <c r="G77" s="61" t="str">
        <f>IF(F77="Taip",1.2,IF(F77="Iš dalies",0.25*1.2,IF(F77="Ne",0,"")))</f>
        <v/>
      </c>
    </row>
    <row r="78" spans="3:7" ht="49.25" customHeight="1" x14ac:dyDescent="0.2">
      <c r="C78" s="27" t="s">
        <v>86</v>
      </c>
      <c r="D78" s="23" t="s">
        <v>33</v>
      </c>
      <c r="E78" s="61" t="str">
        <f>IF(D78="Taip",1.2,IF(D78="Iš dalies",0.5*1.2,IF(D78="Ne",0,"")))</f>
        <v/>
      </c>
      <c r="F78" s="23" t="s">
        <v>33</v>
      </c>
      <c r="G78" s="61" t="str">
        <f>IF(F78="Taip",1.2,IF(F78="Iš dalies",0.5*1.2,IF(F78="Ne",0,"")))</f>
        <v/>
      </c>
    </row>
    <row r="79" spans="3:7" ht="40.5" customHeight="1" x14ac:dyDescent="0.2">
      <c r="C79" s="47" t="s">
        <v>87</v>
      </c>
      <c r="D79" s="23" t="s">
        <v>33</v>
      </c>
      <c r="E79" s="61" t="str">
        <f>IF(D79="Taip",3*1.2,IF(D79="Iš dalies",1*1.2,IF(D79="Ne",0,"")))</f>
        <v/>
      </c>
      <c r="F79" s="23" t="s">
        <v>33</v>
      </c>
      <c r="G79" s="61" t="str">
        <f>IF(F79="Taip",3*1.2,IF(F79="Iš dalies",1*1.2,IF(F79="Ne",0,"")))</f>
        <v/>
      </c>
    </row>
    <row r="80" spans="3:7" ht="40.5" customHeight="1" x14ac:dyDescent="0.2">
      <c r="C80" s="27" t="s">
        <v>55</v>
      </c>
      <c r="D80" s="23" t="s">
        <v>33</v>
      </c>
      <c r="E80" s="61" t="str">
        <f>IF(D80="Taip",2*1.2,IF(D80="Iš dalies",1.2,IF(D80="Ne",0,"")))</f>
        <v/>
      </c>
      <c r="F80" s="23" t="s">
        <v>33</v>
      </c>
      <c r="G80" s="61" t="str">
        <f>IF(F80="Taip",2*1.2,IF(F80="Iš dalies",1.2,IF(F80="Ne",0,"")))</f>
        <v/>
      </c>
    </row>
    <row r="81" spans="3:8" ht="68" customHeight="1" thickBot="1" x14ac:dyDescent="0.25">
      <c r="C81" s="8" t="s">
        <v>56</v>
      </c>
      <c r="D81" s="23" t="s">
        <v>33</v>
      </c>
      <c r="E81" s="61" t="str">
        <f>IF(D81="Taip",3*1.2,IF(D81="Iš dalies",1.5*1.2,IF(D81="Ne",0,"")))</f>
        <v/>
      </c>
      <c r="F81" s="23" t="s">
        <v>33</v>
      </c>
      <c r="G81" s="61" t="str">
        <f>IF(F81="Taip",3*1.2,IF(F81="Iš dalies",1.5*1.2,IF(F81="Ne",0,"")))</f>
        <v/>
      </c>
    </row>
    <row r="82" spans="3:8" ht="40.5" customHeight="1" thickBot="1" x14ac:dyDescent="0.25">
      <c r="C82" s="9"/>
      <c r="D82" s="18" t="s">
        <v>103</v>
      </c>
      <c r="E82" s="29">
        <f>SUM(E69:E81)</f>
        <v>0</v>
      </c>
      <c r="F82" s="18" t="s">
        <v>103</v>
      </c>
      <c r="G82" s="29">
        <f>SUM(G69:G81)</f>
        <v>0</v>
      </c>
    </row>
    <row r="83" spans="3:8" ht="40.5" customHeight="1" thickBot="1" x14ac:dyDescent="0.25">
      <c r="C83" s="93" t="s">
        <v>107</v>
      </c>
      <c r="D83" s="94"/>
      <c r="E83" s="94"/>
      <c r="F83" s="94"/>
      <c r="G83" s="95"/>
    </row>
    <row r="84" spans="3:8" ht="20" customHeight="1" thickBot="1" x14ac:dyDescent="0.25">
      <c r="C84" s="90" t="s">
        <v>48</v>
      </c>
      <c r="D84" s="91"/>
      <c r="E84" s="91"/>
      <c r="F84" s="91"/>
      <c r="G84" s="92"/>
    </row>
    <row r="85" spans="3:8" ht="40.5" customHeight="1" x14ac:dyDescent="0.2">
      <c r="C85" s="19" t="s">
        <v>41</v>
      </c>
      <c r="D85" s="23" t="s">
        <v>33</v>
      </c>
      <c r="E85" s="61" t="str">
        <f>IF(D85="Taip",2.5*1.2,IF(D85="Iš dalies",1.2,IF(D85="Ne",0,"")))</f>
        <v/>
      </c>
      <c r="F85" s="23" t="s">
        <v>33</v>
      </c>
      <c r="G85" s="61" t="str">
        <f>IF(F85="Taip",2.5*1.2,IF(F85="Iš dalies",1.2,IF(F85="Ne",0,"")))</f>
        <v/>
      </c>
    </row>
    <row r="86" spans="3:8" ht="40.5" customHeight="1" x14ac:dyDescent="0.2">
      <c r="C86" s="20" t="s">
        <v>42</v>
      </c>
      <c r="D86" s="23" t="s">
        <v>33</v>
      </c>
      <c r="E86" s="61" t="str">
        <f>IF(D86="Taip",2*1.2,IF(D86="Iš dalies",1.2,IF(D86="Ne",0,"")))</f>
        <v/>
      </c>
      <c r="F86" s="23" t="s">
        <v>33</v>
      </c>
      <c r="G86" s="61" t="str">
        <f>IF(F86="Taip",2*1.2,IF(F86="Iš dalies",1.2,IF(F86="Ne",0,"")))</f>
        <v/>
      </c>
    </row>
    <row r="87" spans="3:8" ht="63" customHeight="1" x14ac:dyDescent="0.2">
      <c r="C87" s="48" t="s">
        <v>116</v>
      </c>
      <c r="D87" s="23" t="s">
        <v>33</v>
      </c>
      <c r="E87" s="61" t="str">
        <f>IF(D87="Taip",2*1.2,IF(D87="Iš dalies",1.2,IF(D87="Ne",0,"")))</f>
        <v/>
      </c>
      <c r="F87" s="23" t="s">
        <v>33</v>
      </c>
      <c r="G87" s="61" t="str">
        <f>IF(F87="Taip",2*1.2,IF(F87="Iš dalies",1.2,IF(F87="Ne",0,"")))</f>
        <v/>
      </c>
    </row>
    <row r="88" spans="3:8" ht="58.25" customHeight="1" x14ac:dyDescent="0.2">
      <c r="C88" s="44" t="s">
        <v>88</v>
      </c>
      <c r="D88" s="23" t="s">
        <v>33</v>
      </c>
      <c r="E88" s="61" t="str">
        <f>IF(D88="Taip",1.5*1.2,IF(D88="Iš dalies",0.75*1.2,IF(D88="Ne",0,"")))</f>
        <v/>
      </c>
      <c r="F88" s="23" t="s">
        <v>33</v>
      </c>
      <c r="G88" s="61" t="str">
        <f>IF(F88="Taip",1.5*1.2,IF(F88="Iš dalies",0.75*1.2,IF(F88="Ne",0,"")))</f>
        <v/>
      </c>
    </row>
    <row r="89" spans="3:8" ht="40.5" customHeight="1" thickBot="1" x14ac:dyDescent="0.25">
      <c r="C89" s="21" t="s">
        <v>47</v>
      </c>
      <c r="D89" s="23" t="s">
        <v>33</v>
      </c>
      <c r="E89" s="61" t="str">
        <f>IF(D89="Taip",2.5*1.2,IF(D89="Iš dalies",1.25*1.2,IF(D89="Ne",0,"")))</f>
        <v/>
      </c>
      <c r="F89" s="23" t="s">
        <v>33</v>
      </c>
      <c r="G89" s="61" t="str">
        <f>IF(F89="Taip",2.5*1.2,IF(F89="Iš dalies",1.25*1.2,IF(F89="Ne",0,"")))</f>
        <v/>
      </c>
    </row>
    <row r="90" spans="3:8" ht="20" customHeight="1" thickBot="1" x14ac:dyDescent="0.25">
      <c r="C90" s="90" t="s">
        <v>49</v>
      </c>
      <c r="D90" s="91"/>
      <c r="E90" s="91"/>
      <c r="F90" s="91"/>
      <c r="G90" s="92"/>
      <c r="H90" s="12"/>
    </row>
    <row r="91" spans="3:8" ht="40.5" customHeight="1" x14ac:dyDescent="0.2">
      <c r="C91" s="42" t="s">
        <v>50</v>
      </c>
      <c r="D91" s="23" t="s">
        <v>33</v>
      </c>
      <c r="E91" s="61" t="str">
        <f>IF(D91="Taip",2*1.2,IF(D91="Iš dalies",1.2,IF(D91="Ne",0,"")))</f>
        <v/>
      </c>
      <c r="F91" s="23" t="s">
        <v>33</v>
      </c>
      <c r="G91" s="61" t="str">
        <f>IF(F91="Taip",2*1.2,IF(F91="Iš dalies",1.2,IF(F91="Ne",0,"")))</f>
        <v/>
      </c>
    </row>
    <row r="92" spans="3:8" ht="46.25" customHeight="1" x14ac:dyDescent="0.2">
      <c r="C92" s="44" t="s">
        <v>89</v>
      </c>
      <c r="D92" s="23" t="s">
        <v>33</v>
      </c>
      <c r="E92" s="61" t="str">
        <f>IF(D92="Taip",3*1.2,IF(D92="Iš dalies",1.2,IF(D92="Ne",0,"")))</f>
        <v/>
      </c>
      <c r="F92" s="23" t="s">
        <v>33</v>
      </c>
      <c r="G92" s="61" t="str">
        <f>IF(F92="Taip",3*1.2,IF(F92="Iš dalies",1.2,IF(F92="Ne",0,"")))</f>
        <v/>
      </c>
    </row>
    <row r="93" spans="3:8" ht="40.5" customHeight="1" x14ac:dyDescent="0.2">
      <c r="C93" s="44" t="s">
        <v>90</v>
      </c>
      <c r="D93" s="23" t="s">
        <v>33</v>
      </c>
      <c r="E93" s="61" t="str">
        <f>IF(D93="Taip",2*1.2,IF(D93="Iš dalies",1.2,IF(D93="Ne",0,"")))</f>
        <v/>
      </c>
      <c r="F93" s="23" t="s">
        <v>33</v>
      </c>
      <c r="G93" s="61" t="str">
        <f>IF(F93="Taip",2*1.2,IF(F93="Iš dalies",1.2,IF(F93="Ne",0,"")))</f>
        <v/>
      </c>
    </row>
    <row r="94" spans="3:8" ht="48" customHeight="1" x14ac:dyDescent="0.2">
      <c r="C94" s="44" t="s">
        <v>76</v>
      </c>
      <c r="D94" s="23" t="s">
        <v>33</v>
      </c>
      <c r="E94" s="61" t="str">
        <f>IF(D94="Taip",0.5*1.2,IF(D94="Iš dalies",0.25*1.2,IF(D94="Ne",0,"")))</f>
        <v/>
      </c>
      <c r="F94" s="23" t="s">
        <v>33</v>
      </c>
      <c r="G94" s="61" t="str">
        <f>IF(F94="Taip",0.5*1.2,IF(F94="Iš dalies",0.25*1.2,IF(F94="Ne",0,"")))</f>
        <v/>
      </c>
    </row>
    <row r="95" spans="3:8" ht="49" customHeight="1" thickBot="1" x14ac:dyDescent="0.25">
      <c r="C95" s="45" t="s">
        <v>91</v>
      </c>
      <c r="D95" s="23" t="s">
        <v>33</v>
      </c>
      <c r="E95" s="61" t="str">
        <f>IF(D95="Taip",2*1.2,IF(D95="Iš dalies",1.2,IF(D95="Ne",0,"")))</f>
        <v/>
      </c>
      <c r="F95" s="23" t="s">
        <v>33</v>
      </c>
      <c r="G95" s="61" t="str">
        <f>IF(F95="Taip",2*1.2,IF(F95="Iš dalies",1.2,IF(F95="Ne",0,"")))</f>
        <v/>
      </c>
    </row>
    <row r="96" spans="3:8" ht="40.5" customHeight="1" thickBot="1" x14ac:dyDescent="0.25">
      <c r="C96" s="9"/>
      <c r="D96" s="18" t="s">
        <v>103</v>
      </c>
      <c r="E96" s="41">
        <f>SUM(E85:E95)</f>
        <v>0</v>
      </c>
      <c r="F96" s="18" t="s">
        <v>103</v>
      </c>
      <c r="G96" s="41">
        <f>SUM(G85:G95)</f>
        <v>0</v>
      </c>
    </row>
    <row r="97" spans="3:7" ht="40.5" customHeight="1" thickBot="1" x14ac:dyDescent="0.25">
      <c r="C97" s="93" t="s">
        <v>106</v>
      </c>
      <c r="D97" s="94"/>
      <c r="E97" s="94"/>
      <c r="F97" s="94"/>
      <c r="G97" s="95"/>
    </row>
    <row r="98" spans="3:7" ht="19.5" customHeight="1" thickBot="1" x14ac:dyDescent="0.25">
      <c r="C98" s="90" t="s">
        <v>31</v>
      </c>
      <c r="D98" s="91"/>
      <c r="E98" s="91"/>
      <c r="F98" s="91"/>
      <c r="G98" s="92"/>
    </row>
    <row r="99" spans="3:7" ht="40.5" customHeight="1" x14ac:dyDescent="0.2">
      <c r="C99" s="10" t="s">
        <v>43</v>
      </c>
      <c r="D99" s="23" t="s">
        <v>33</v>
      </c>
      <c r="E99" s="61" t="str">
        <f>IF(D99="Taip",2*1.2,IF(D99="Iš dalies",0.5*1.2,IF(D99="Ne",0,"")))</f>
        <v/>
      </c>
      <c r="F99" s="23" t="s">
        <v>33</v>
      </c>
      <c r="G99" s="61" t="str">
        <f>IF(F99="Taip",2*1.2,IF(F99="Iš dalies",0.5*1.2,IF(F99="Ne",0,"")))</f>
        <v/>
      </c>
    </row>
    <row r="100" spans="3:7" ht="40.5" customHeight="1" x14ac:dyDescent="0.2">
      <c r="C100" s="28" t="s">
        <v>44</v>
      </c>
      <c r="D100" s="23" t="s">
        <v>33</v>
      </c>
      <c r="E100" s="61" t="str">
        <f>IF(D100="Taip",2*1.2,IF(D100="Iš dalies",0.5*1.2,IF(D100="Ne",0,"")))</f>
        <v/>
      </c>
      <c r="F100" s="23" t="s">
        <v>33</v>
      </c>
      <c r="G100" s="61" t="str">
        <f>IF(F100="Taip",2*1.2,IF(F100="Iš dalies",0.5*1.2,IF(F100="Ne",0,"")))</f>
        <v/>
      </c>
    </row>
    <row r="101" spans="3:7" ht="40.5" customHeight="1" x14ac:dyDescent="0.2">
      <c r="C101" s="21" t="s">
        <v>92</v>
      </c>
      <c r="D101" s="23" t="s">
        <v>33</v>
      </c>
      <c r="E101" s="61" t="str">
        <f>IF(D101="Taip",2*1.2,IF(D101="Iš dalies",0.5*1.5,IF(D101="Ne",0,"")))</f>
        <v/>
      </c>
      <c r="F101" s="23" t="s">
        <v>33</v>
      </c>
      <c r="G101" s="61" t="str">
        <f>IF(F101="Taip",2*1.2,IF(F101="Iš dalies",0.5*1.5,IF(F101="Ne",0,"")))</f>
        <v/>
      </c>
    </row>
    <row r="102" spans="3:7" ht="46" customHeight="1" thickBot="1" x14ac:dyDescent="0.25">
      <c r="C102" s="21" t="s">
        <v>93</v>
      </c>
      <c r="D102" s="23" t="s">
        <v>33</v>
      </c>
      <c r="E102" s="61" t="str">
        <f>IF(D102="Taip",2*1.2,IF(D102="Iš dalies",0.5*1.2,IF(D102="Ne",0,"")))</f>
        <v/>
      </c>
      <c r="F102" s="23" t="s">
        <v>33</v>
      </c>
      <c r="G102" s="61" t="str">
        <f>IF(F102="Taip",2*1.2,IF(F102="Iš dalies",0.5*1.2,IF(F102="Ne",0,"")))</f>
        <v/>
      </c>
    </row>
    <row r="103" spans="3:7" ht="20" customHeight="1" thickBot="1" x14ac:dyDescent="0.25">
      <c r="C103" s="90" t="s">
        <v>21</v>
      </c>
      <c r="D103" s="91"/>
      <c r="E103" s="91"/>
      <c r="F103" s="91"/>
      <c r="G103" s="92"/>
    </row>
    <row r="104" spans="3:7" ht="40.5" customHeight="1" x14ac:dyDescent="0.2">
      <c r="C104" s="21" t="s">
        <v>45</v>
      </c>
      <c r="D104" s="23" t="s">
        <v>33</v>
      </c>
      <c r="E104" s="61" t="str">
        <f>IF(D104="Taip",1.2,IF(D104="Iš dalies",0.5*1.2,IF(D104="Ne",0,"")))</f>
        <v/>
      </c>
      <c r="F104" s="23" t="s">
        <v>33</v>
      </c>
      <c r="G104" s="61" t="str">
        <f>IF(F104="Taip",1.2,IF(F104="Iš dalies",0.5*1.2,IF(F104="Ne",0,"")))</f>
        <v/>
      </c>
    </row>
    <row r="105" spans="3:7" ht="48" customHeight="1" thickBot="1" x14ac:dyDescent="0.25">
      <c r="C105" s="22" t="s">
        <v>46</v>
      </c>
      <c r="D105" s="23" t="s">
        <v>33</v>
      </c>
      <c r="E105" s="61" t="str">
        <f>IF(D105="Taip",1.2,IF(D105="Iš dalies",0.25*1.2,IF(D105="Ne",0,"")))</f>
        <v/>
      </c>
      <c r="F105" s="23" t="s">
        <v>33</v>
      </c>
      <c r="G105" s="61" t="str">
        <f>IF(F105="Taip",1.2,IF(F105="Iš dalies",0.25*1.2,IF(F105="Ne",0,"")))</f>
        <v/>
      </c>
    </row>
    <row r="106" spans="3:7" ht="40.5" customHeight="1" thickBot="1" x14ac:dyDescent="0.25">
      <c r="C106" s="9"/>
      <c r="D106" s="18" t="s">
        <v>103</v>
      </c>
      <c r="E106" s="30">
        <f>SUM(E99:E105)</f>
        <v>0</v>
      </c>
      <c r="F106" s="18" t="s">
        <v>103</v>
      </c>
      <c r="G106" s="30">
        <f>SUM(G99:G105)</f>
        <v>0</v>
      </c>
    </row>
    <row r="107" spans="3:7" ht="36" customHeight="1" thickBot="1" x14ac:dyDescent="0.25">
      <c r="D107" s="65" t="s">
        <v>104</v>
      </c>
      <c r="E107" s="58">
        <f>SUM(E106,E96,E82,E66,E48,E43,E35)</f>
        <v>0</v>
      </c>
      <c r="F107" s="65" t="s">
        <v>104</v>
      </c>
      <c r="G107" s="58">
        <f>SUM(G106,G96,G82,G66,G48,G43,G35)</f>
        <v>0</v>
      </c>
    </row>
    <row r="108" spans="3:7" ht="36" customHeight="1" x14ac:dyDescent="0.2">
      <c r="C108" s="99" t="s">
        <v>114</v>
      </c>
      <c r="D108" s="100"/>
      <c r="E108" s="100"/>
      <c r="F108" s="100"/>
      <c r="G108" s="101"/>
    </row>
    <row r="109" spans="3:7" ht="36" customHeight="1" x14ac:dyDescent="0.2">
      <c r="C109" s="102"/>
      <c r="D109" s="103"/>
      <c r="E109" s="103"/>
      <c r="F109" s="103"/>
      <c r="G109" s="104"/>
    </row>
    <row r="110" spans="3:7" ht="36" customHeight="1" thickBot="1" x14ac:dyDescent="0.25">
      <c r="C110" s="105"/>
      <c r="D110" s="106"/>
      <c r="E110" s="106"/>
      <c r="F110" s="106"/>
      <c r="G110" s="107"/>
    </row>
    <row r="111" spans="3:7" ht="36" customHeight="1" thickBot="1" x14ac:dyDescent="0.25">
      <c r="D111" s="59" t="s">
        <v>105</v>
      </c>
      <c r="E111" s="66"/>
      <c r="F111" s="60" t="s">
        <v>105</v>
      </c>
      <c r="G111" s="66"/>
    </row>
    <row r="112" spans="3:7" ht="37.5" customHeight="1" thickBot="1" x14ac:dyDescent="0.25">
      <c r="C112" s="96" t="s">
        <v>29</v>
      </c>
      <c r="D112" s="97"/>
      <c r="E112" s="97"/>
      <c r="F112" s="97"/>
      <c r="G112" s="98"/>
    </row>
    <row r="113" spans="3:7" ht="258" customHeight="1" thickBot="1" x14ac:dyDescent="0.25">
      <c r="C113" s="87"/>
      <c r="D113" s="88"/>
      <c r="E113" s="88"/>
      <c r="F113" s="88"/>
      <c r="G113" s="89"/>
    </row>
    <row r="118" spans="3:7" ht="2.25" customHeight="1" x14ac:dyDescent="0.2"/>
    <row r="119" spans="3:7" hidden="1" x14ac:dyDescent="0.2"/>
    <row r="120" spans="3:7" hidden="1" x14ac:dyDescent="0.2"/>
    <row r="121" spans="3:7" hidden="1" x14ac:dyDescent="0.2"/>
    <row r="122" spans="3:7" hidden="1" x14ac:dyDescent="0.2"/>
    <row r="123" spans="3:7" hidden="1" x14ac:dyDescent="0.2"/>
  </sheetData>
  <sheetProtection algorithmName="SHA-512" hashValue="fT3y6BTCQdWEtEF5IyMc323WgMcy9ODr5pomAchkqFOZKVMCvzU326U5nnRKzCjrn7RseTVnOsrjVpmo64G6rQ==" saltValue="LtwvhS+bO6UxpYo9oOub3w==" spinCount="100000" sheet="1" formatColumns="0" formatRows="0"/>
  <mergeCells count="43">
    <mergeCell ref="C108:G110"/>
    <mergeCell ref="C83:G83"/>
    <mergeCell ref="C2:G2"/>
    <mergeCell ref="C3:G3"/>
    <mergeCell ref="C5:G5"/>
    <mergeCell ref="C9:G9"/>
    <mergeCell ref="C13:G13"/>
    <mergeCell ref="C4:G4"/>
    <mergeCell ref="C6:G6"/>
    <mergeCell ref="C15:G15"/>
    <mergeCell ref="C19:G19"/>
    <mergeCell ref="C21:G21"/>
    <mergeCell ref="C23:G23"/>
    <mergeCell ref="C36:G36"/>
    <mergeCell ref="C7:G8"/>
    <mergeCell ref="C11:G11"/>
    <mergeCell ref="D10:G10"/>
    <mergeCell ref="C113:G113"/>
    <mergeCell ref="C37:G37"/>
    <mergeCell ref="C50:G50"/>
    <mergeCell ref="C51:G51"/>
    <mergeCell ref="C58:G58"/>
    <mergeCell ref="C68:G68"/>
    <mergeCell ref="C76:G76"/>
    <mergeCell ref="C84:G84"/>
    <mergeCell ref="C90:G90"/>
    <mergeCell ref="C98:G98"/>
    <mergeCell ref="C103:G103"/>
    <mergeCell ref="C97:G97"/>
    <mergeCell ref="C44:G44"/>
    <mergeCell ref="C49:G49"/>
    <mergeCell ref="C112:G112"/>
    <mergeCell ref="C67:G67"/>
    <mergeCell ref="D12:G12"/>
    <mergeCell ref="D14:G14"/>
    <mergeCell ref="C16:G16"/>
    <mergeCell ref="C26:G26"/>
    <mergeCell ref="D17:G17"/>
    <mergeCell ref="D18:G18"/>
    <mergeCell ref="D20:G20"/>
    <mergeCell ref="D22:G22"/>
    <mergeCell ref="D25:E25"/>
    <mergeCell ref="F25:G25"/>
  </mergeCells>
  <dataValidations count="4">
    <dataValidation type="list" allowBlank="1" showInputMessage="1" showErrorMessage="1" sqref="D27:D34 F27:F34 D77:D81 F38:F42 D45:D47 D38:D42 D69:D75 F69:F75 D85:D89 F85:F89 D91:D95 F91:F95 D99:D102 F99:F102 D104:D105 F104:F105 F52:F57 D52:D57 D59:D65 F59:F65 F77:F81 F45:F47" xr:uid="{00000000-0002-0000-0000-000000000000}">
      <formula1>"Nepažymėta,Taip,Iš dalies,Ne,Netaikoma"</formula1>
    </dataValidation>
    <dataValidation type="list" allowBlank="1" showInputMessage="1" showErrorMessage="1" sqref="C71" xr:uid="{00000000-0002-0000-0000-000002000000}">
      <formula1>"5.1.3. Moodle įrankiai administraciniams klausimams spręsti (pasirinkite iš sąrašo dalyke naudojamą Moodle įrankį):, Pasirinkimas, Grupių pasirinkimas arba Grupių savarankiškas sukūrimas, Duomenų bazės, Žodynas, Studentų lankomumo žymėjimas"</formula1>
    </dataValidation>
    <dataValidation type="list" allowBlank="1" showInputMessage="1" showErrorMessage="1" sqref="C56" xr:uid="{00000000-0002-0000-0000-000003000000}">
      <mc:AlternateContent xmlns:x12ac="http://schemas.microsoft.com/office/spreadsheetml/2011/1/ac" xmlns:mc="http://schemas.openxmlformats.org/markup-compatibility/2006">
        <mc:Choice Requires="x12ac">
          <x12ac:list>4.1.5 Parinkite iš sąrašo naudojamą aktyvaus mokymosi organizavimo būdą:,Eksperimentavimas,Tyrinėjimas,Kūryba,Naujų išteklių paieška,Kritiško mąstymo reikalaujančios užduotys,Projektai,Minčių žemėlapiai,"Debatai, dikusijos",Darbas grupėse,Kita</x12ac:list>
        </mc:Choice>
        <mc:Fallback>
          <formula1>"4.1.5 Parinkite iš sąrašo naudojamą aktyvaus mokymosi organizavimo būdą:,Eksperimentavimas,Tyrinėjimas,Kūryba,Naujų išteklių paieška,Kritiško mąstymo reikalaujančios užduotys,Projektai,Minčių žemėlapiai,Debatai, dikusijos,Darbas grupėse,Kita"</formula1>
        </mc:Fallback>
      </mc:AlternateContent>
    </dataValidation>
    <dataValidation type="list" allowBlank="1" showInputMessage="1" showErrorMessage="1" sqref="C57" xr:uid="{00000000-0002-0000-0000-000004000000}">
      <mc:AlternateContent xmlns:x12ac="http://schemas.microsoft.com/office/spreadsheetml/2011/1/ac" xmlns:mc="http://schemas.openxmlformats.org/markup-compatibility/2006">
        <mc:Choice Requires="x12ac">
          <x12ac:list>4.1.6 Parinkite iš sąrašo naudojamą pasyvaus mokymosi organizavimo būdą:,"Stebėjimas, klausymas, skaitymas","Imitavimas, atkartojimas",Praktikavimosi pratimai,Refleksija,Kita</x12ac:list>
        </mc:Choice>
        <mc:Fallback>
          <formula1>"4.1.6 Parinkite iš sąrašo naudojamą pasyvaus mokymosi organizavimo būdą:,Stebėjimas, klausymas, skaitymas,Imitavimas, atkartojimas,Praktikavimosi pratimai,Refleksija,Kita"</formula1>
        </mc:Fallback>
      </mc:AlternateContent>
    </dataValidation>
  </dataValidations>
  <pageMargins left="0.31496062992125984" right="0.31496062992125984" top="0.35433070866141736" bottom="0.35433070866141736" header="0.11811023622047245" footer="0.11811023622047245"/>
  <pageSetup paperSize="9" scale="94" fitToHeight="6" orientation="portrait" r:id="rId1"/>
  <headerFooter>
    <oddFooter>Page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17"/>
  <sheetViews>
    <sheetView workbookViewId="0">
      <selection activeCell="A32" sqref="A32"/>
    </sheetView>
  </sheetViews>
  <sheetFormatPr baseColWidth="10" defaultColWidth="8.6640625" defaultRowHeight="15" x14ac:dyDescent="0.2"/>
  <cols>
    <col min="1" max="1" width="73.33203125" customWidth="1"/>
  </cols>
  <sheetData>
    <row r="1" spans="1:1" x14ac:dyDescent="0.2">
      <c r="A1" s="13" t="s">
        <v>1</v>
      </c>
    </row>
    <row r="2" spans="1:1" x14ac:dyDescent="0.2">
      <c r="A2" s="13" t="s">
        <v>2</v>
      </c>
    </row>
    <row r="3" spans="1:1" x14ac:dyDescent="0.2">
      <c r="A3" s="13" t="s">
        <v>3</v>
      </c>
    </row>
    <row r="4" spans="1:1" x14ac:dyDescent="0.2">
      <c r="A4" s="13" t="s">
        <v>4</v>
      </c>
    </row>
    <row r="5" spans="1:1" x14ac:dyDescent="0.2">
      <c r="A5" s="13" t="s">
        <v>5</v>
      </c>
    </row>
    <row r="6" spans="1:1" x14ac:dyDescent="0.2">
      <c r="A6" s="13" t="s">
        <v>6</v>
      </c>
    </row>
    <row r="12" spans="1:1" x14ac:dyDescent="0.2">
      <c r="A12" s="14" t="s">
        <v>7</v>
      </c>
    </row>
    <row r="13" spans="1:1" x14ac:dyDescent="0.2">
      <c r="A13" s="14" t="s">
        <v>8</v>
      </c>
    </row>
    <row r="14" spans="1:1" x14ac:dyDescent="0.2">
      <c r="A14" s="15" t="s">
        <v>9</v>
      </c>
    </row>
    <row r="15" spans="1:1" x14ac:dyDescent="0.2">
      <c r="A15" t="s">
        <v>10</v>
      </c>
    </row>
    <row r="16" spans="1:1" x14ac:dyDescent="0.2">
      <c r="A16" t="s">
        <v>11</v>
      </c>
    </row>
    <row r="17" spans="1:1" x14ac:dyDescent="0.2">
      <c r="A17" t="s">
        <v>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Vertinimo forma</vt:lpstr>
      <vt:lpstr>Sheet1</vt:lpstr>
      <vt:lpstr>'Vertinimo forma'!Print_Area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</dc:creator>
  <cp:lastModifiedBy>Microsoft Office User</cp:lastModifiedBy>
  <cp:lastPrinted>2018-08-17T07:54:13Z</cp:lastPrinted>
  <dcterms:created xsi:type="dcterms:W3CDTF">2014-10-20T18:26:20Z</dcterms:created>
  <dcterms:modified xsi:type="dcterms:W3CDTF">2020-09-21T13:59:18Z</dcterms:modified>
</cp:coreProperties>
</file>